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ocuments\MAXQDA2020\"/>
    </mc:Choice>
  </mc:AlternateContent>
  <bookViews>
    <workbookView xWindow="0" yWindow="0" windowWidth="28800" windowHeight="12435"/>
  </bookViews>
  <sheets>
    <sheet name="ganze Zeit-Frisch" sheetId="1" r:id="rId1"/>
    <sheet name="zählen" sheetId="5" r:id="rId2"/>
    <sheet name="Entwicklung" sheetId="2" r:id="rId3"/>
    <sheet name="Analysen.Baker" sheetId="3" r:id="rId4"/>
  </sheets>
  <calcPr calcId="152511"/>
</workbook>
</file>

<file path=xl/calcChain.xml><?xml version="1.0" encoding="utf-8"?>
<calcChain xmlns="http://schemas.openxmlformats.org/spreadsheetml/2006/main">
  <c r="AC46" i="1" l="1"/>
  <c r="AG49" i="1"/>
  <c r="H251" i="1"/>
  <c r="I251" i="1"/>
  <c r="J251" i="1"/>
  <c r="G251" i="1"/>
  <c r="J250" i="1"/>
  <c r="I250" i="1"/>
  <c r="H250" i="1"/>
  <c r="L254" i="1"/>
  <c r="L257" i="1"/>
  <c r="L256" i="1"/>
  <c r="L255" i="1"/>
  <c r="L253" i="1"/>
  <c r="G250" i="1"/>
  <c r="K244" i="1"/>
  <c r="K245" i="1"/>
  <c r="K246" i="1"/>
  <c r="K247" i="1"/>
  <c r="K243" i="1"/>
  <c r="K242" i="1"/>
  <c r="P25" i="1"/>
  <c r="Q56" i="5"/>
  <c r="Q54" i="5"/>
  <c r="H144" i="1"/>
  <c r="I49" i="5"/>
  <c r="J49" i="5"/>
  <c r="K49" i="5"/>
  <c r="H49" i="5"/>
  <c r="M45" i="5"/>
  <c r="M46" i="5"/>
  <c r="M47" i="5"/>
  <c r="M48" i="5"/>
  <c r="N11" i="1"/>
  <c r="N12" i="1"/>
  <c r="N13" i="1"/>
  <c r="N14" i="1"/>
  <c r="N15" i="1"/>
  <c r="N16" i="1"/>
  <c r="N17" i="1"/>
  <c r="H263" i="1" l="1"/>
  <c r="I263" i="1"/>
  <c r="J263" i="1"/>
  <c r="G263" i="1"/>
  <c r="H262" i="1"/>
  <c r="I262" i="1"/>
  <c r="J262" i="1"/>
  <c r="G262" i="1"/>
  <c r="H261" i="1"/>
  <c r="I261" i="1"/>
  <c r="J261" i="1"/>
  <c r="G261" i="1"/>
  <c r="H252" i="1"/>
  <c r="I252" i="1"/>
  <c r="J252" i="1"/>
  <c r="G252" i="1"/>
  <c r="J8" i="2"/>
  <c r="K8" i="2"/>
  <c r="L8" i="2"/>
  <c r="M14" i="2"/>
  <c r="L14" i="2"/>
  <c r="K14" i="2"/>
  <c r="J14" i="2"/>
  <c r="J81" i="2"/>
  <c r="K81" i="2"/>
  <c r="L81" i="2"/>
  <c r="M81" i="2"/>
  <c r="J82" i="2"/>
  <c r="K82" i="2"/>
  <c r="L82" i="2"/>
  <c r="M82" i="2"/>
  <c r="J83" i="2"/>
  <c r="K83" i="2"/>
  <c r="L83" i="2"/>
  <c r="M83" i="2"/>
  <c r="J84" i="2"/>
  <c r="K84" i="2"/>
  <c r="L84" i="2"/>
  <c r="M84" i="2"/>
  <c r="J87" i="2"/>
  <c r="K87" i="2"/>
  <c r="L87" i="2"/>
  <c r="M87" i="2"/>
  <c r="J88" i="2"/>
  <c r="K88" i="2"/>
  <c r="L88" i="2"/>
  <c r="M88" i="2"/>
  <c r="J89" i="2"/>
  <c r="K89" i="2"/>
  <c r="L89" i="2"/>
  <c r="M89" i="2"/>
  <c r="J90" i="2"/>
  <c r="K90" i="2"/>
  <c r="L90" i="2"/>
  <c r="M90" i="2"/>
  <c r="J91" i="2"/>
  <c r="K91" i="2"/>
  <c r="L91" i="2"/>
  <c r="M91" i="2"/>
  <c r="M80" i="2"/>
  <c r="L80" i="2"/>
  <c r="K80" i="2"/>
  <c r="J80" i="2"/>
  <c r="K21" i="2"/>
  <c r="L21" i="2"/>
  <c r="J21" i="2"/>
  <c r="M21" i="2"/>
  <c r="M23" i="2"/>
  <c r="M40" i="2" s="1"/>
  <c r="M55" i="2" s="1"/>
  <c r="J23" i="2"/>
  <c r="J40" i="2" s="1"/>
  <c r="J55" i="2" s="1"/>
  <c r="L23" i="2"/>
  <c r="L40" i="2" s="1"/>
  <c r="L55" i="2" s="1"/>
  <c r="K23" i="2"/>
  <c r="K40" i="2" s="1"/>
  <c r="K55" i="2" s="1"/>
  <c r="M22" i="2"/>
  <c r="M39" i="2" s="1"/>
  <c r="M54" i="2" s="1"/>
  <c r="J22" i="2"/>
  <c r="L22" i="2"/>
  <c r="K22" i="2"/>
  <c r="K39" i="2" s="1"/>
  <c r="K54" i="2" s="1"/>
  <c r="M19" i="2"/>
  <c r="M32" i="2" s="1"/>
  <c r="M47" i="2" s="1"/>
  <c r="J19" i="2"/>
  <c r="J32" i="2" s="1"/>
  <c r="J47" i="2" s="1"/>
  <c r="L19" i="2"/>
  <c r="L32" i="2" s="1"/>
  <c r="L47" i="2" s="1"/>
  <c r="K19" i="2"/>
  <c r="K32" i="2" s="1"/>
  <c r="K47" i="2" s="1"/>
  <c r="M18" i="2"/>
  <c r="M30" i="2" s="1"/>
  <c r="M45" i="2" s="1"/>
  <c r="J18" i="2"/>
  <c r="J30" i="2" s="1"/>
  <c r="J45" i="2" s="1"/>
  <c r="L18" i="2"/>
  <c r="L30" i="2" s="1"/>
  <c r="L45" i="2" s="1"/>
  <c r="K18" i="2"/>
  <c r="K30" i="2" s="1"/>
  <c r="K45" i="2" s="1"/>
  <c r="M17" i="2"/>
  <c r="M33" i="2" s="1"/>
  <c r="M48" i="2" s="1"/>
  <c r="J17" i="2"/>
  <c r="J33" i="2" s="1"/>
  <c r="J48" i="2" s="1"/>
  <c r="L17" i="2"/>
  <c r="L33" i="2" s="1"/>
  <c r="L48" i="2" s="1"/>
  <c r="K17" i="2"/>
  <c r="K33" i="2" s="1"/>
  <c r="K48" i="2" s="1"/>
  <c r="M16" i="2"/>
  <c r="M31" i="2" s="1"/>
  <c r="M46" i="2" s="1"/>
  <c r="J16" i="2"/>
  <c r="J31" i="2" s="1"/>
  <c r="J46" i="2" s="1"/>
  <c r="L16" i="2"/>
  <c r="L31" i="2" s="1"/>
  <c r="L46" i="2" s="1"/>
  <c r="K16" i="2"/>
  <c r="K31" i="2" s="1"/>
  <c r="K46" i="2" s="1"/>
  <c r="M15" i="2"/>
  <c r="M29" i="2" s="1"/>
  <c r="M44" i="2" s="1"/>
  <c r="J15" i="2"/>
  <c r="J29" i="2" s="1"/>
  <c r="J44" i="2" s="1"/>
  <c r="L15" i="2"/>
  <c r="L29" i="2" s="1"/>
  <c r="L44" i="2" s="1"/>
  <c r="K15" i="2"/>
  <c r="K29" i="2" s="1"/>
  <c r="K44" i="2" s="1"/>
  <c r="M13" i="2"/>
  <c r="J13" i="2"/>
  <c r="L13" i="2"/>
  <c r="K13" i="2"/>
  <c r="M12" i="2"/>
  <c r="J12" i="2"/>
  <c r="L12" i="2"/>
  <c r="K12" i="2"/>
  <c r="M11" i="2"/>
  <c r="J11" i="2"/>
  <c r="L11" i="2"/>
  <c r="K11" i="2"/>
  <c r="M10" i="2"/>
  <c r="J10" i="2"/>
  <c r="L10" i="2"/>
  <c r="K10" i="2"/>
  <c r="M9" i="2"/>
  <c r="J9" i="2"/>
  <c r="L9" i="2"/>
  <c r="K9" i="2"/>
  <c r="J7" i="2"/>
  <c r="L7" i="2"/>
  <c r="K7" i="2"/>
  <c r="M6" i="2"/>
  <c r="M38" i="2" s="1"/>
  <c r="M53" i="2" s="1"/>
  <c r="J6" i="2"/>
  <c r="L6" i="2"/>
  <c r="K6" i="2"/>
  <c r="M5" i="2"/>
  <c r="J5" i="2"/>
  <c r="L5" i="2"/>
  <c r="K5" i="2"/>
  <c r="M4" i="2"/>
  <c r="M37" i="2" s="1"/>
  <c r="M52" i="2" s="1"/>
  <c r="J4" i="2"/>
  <c r="J37" i="2" s="1"/>
  <c r="J52" i="2" s="1"/>
  <c r="L4" i="2"/>
  <c r="K4" i="2"/>
  <c r="J3" i="2"/>
  <c r="J36" i="2" s="1"/>
  <c r="J51" i="2" s="1"/>
  <c r="M3" i="2"/>
  <c r="M36" i="2" s="1"/>
  <c r="M51" i="2" s="1"/>
  <c r="L3" i="2"/>
  <c r="L36" i="2" s="1"/>
  <c r="L51" i="2" s="1"/>
  <c r="K3" i="2"/>
  <c r="K36" i="2" s="1"/>
  <c r="K51" i="2" s="1"/>
  <c r="R41" i="1"/>
  <c r="R39" i="1"/>
  <c r="R38" i="1"/>
  <c r="R37" i="1"/>
  <c r="R36" i="1"/>
  <c r="R40" i="1"/>
  <c r="R48" i="1"/>
  <c r="R49" i="1"/>
  <c r="R44" i="1"/>
  <c r="R47" i="1"/>
  <c r="R46" i="1"/>
  <c r="N27" i="1"/>
  <c r="O27" i="1"/>
  <c r="P27" i="1"/>
  <c r="O20" i="1"/>
  <c r="P20" i="1"/>
  <c r="O19" i="1"/>
  <c r="P19" i="1"/>
  <c r="O21" i="1"/>
  <c r="P21" i="1"/>
  <c r="O9" i="1"/>
  <c r="P9" i="1"/>
  <c r="O10" i="1"/>
  <c r="P10" i="1"/>
  <c r="O11" i="1"/>
  <c r="P11" i="1"/>
  <c r="O12" i="1"/>
  <c r="P12" i="1"/>
  <c r="O13" i="1"/>
  <c r="P13" i="1"/>
  <c r="O14" i="1"/>
  <c r="P14" i="1"/>
  <c r="O15" i="1"/>
  <c r="P15" i="1"/>
  <c r="O16" i="1"/>
  <c r="P16" i="1"/>
  <c r="O17" i="1"/>
  <c r="P17" i="1"/>
  <c r="O22" i="1"/>
  <c r="P22" i="1"/>
  <c r="O23" i="1"/>
  <c r="P23" i="1"/>
  <c r="O26" i="1"/>
  <c r="P26" i="1"/>
  <c r="O25" i="1"/>
  <c r="P8" i="1"/>
  <c r="O8" i="1"/>
  <c r="N20" i="1"/>
  <c r="N19" i="1"/>
  <c r="N21" i="1"/>
  <c r="N9" i="1"/>
  <c r="N10" i="1"/>
  <c r="N22" i="1"/>
  <c r="N23" i="1"/>
  <c r="N26" i="1"/>
  <c r="N25" i="1"/>
  <c r="N8" i="1"/>
  <c r="K38" i="2" l="1"/>
  <c r="K53" i="2" s="1"/>
  <c r="L38" i="2"/>
  <c r="L53" i="2" s="1"/>
  <c r="J38" i="2"/>
  <c r="J53" i="2" s="1"/>
  <c r="L39" i="2"/>
  <c r="L54" i="2" s="1"/>
  <c r="L37" i="2"/>
  <c r="L52" i="2" s="1"/>
  <c r="J39" i="2"/>
  <c r="J54" i="2" s="1"/>
  <c r="K37" i="2"/>
  <c r="K52" i="2" s="1"/>
  <c r="Q8" i="1"/>
  <c r="Q12" i="1"/>
  <c r="Q9" i="1"/>
  <c r="Q20" i="1"/>
  <c r="Q23" i="1"/>
  <c r="Q16" i="1"/>
  <c r="Q13" i="1"/>
  <c r="Q10" i="1"/>
  <c r="Q26" i="1"/>
  <c r="Q17" i="1"/>
  <c r="Q14" i="1"/>
  <c r="Q11" i="1"/>
  <c r="Q21" i="1"/>
  <c r="N38" i="1" s="1"/>
  <c r="Q25" i="1"/>
  <c r="Q22" i="1"/>
  <c r="N39" i="1" s="1"/>
  <c r="Q15" i="1"/>
  <c r="Q19" i="1"/>
  <c r="Q27" i="1"/>
  <c r="N40" i="1" l="1"/>
  <c r="N36" i="1"/>
  <c r="N37" i="1"/>
</calcChain>
</file>

<file path=xl/sharedStrings.xml><?xml version="1.0" encoding="utf-8"?>
<sst xmlns="http://schemas.openxmlformats.org/spreadsheetml/2006/main" count="2192" uniqueCount="558">
  <si>
    <t>Dokumentgruppe</t>
  </si>
  <si>
    <t>Dokumentname</t>
  </si>
  <si>
    <t>Code</t>
  </si>
  <si>
    <t>Segment</t>
  </si>
  <si>
    <t>Werne 2019 - F-A</t>
  </si>
  <si>
    <t>f-a09</t>
  </si>
  <si>
    <t>Begriff</t>
  </si>
  <si>
    <t>Bei Begriffen die ich nicht kannte</t>
  </si>
  <si>
    <t>Werne 2019 - F-A</t>
  </si>
  <si>
    <t>f-a09</t>
  </si>
  <si>
    <t>Paraphrasieren zu schwer/zu lange</t>
  </si>
  <si>
    <t>Ich konnte es nicht umschreiben.</t>
  </si>
  <si>
    <t>Werne 2019 - F-A</t>
  </si>
  <si>
    <t>f-a12</t>
  </si>
  <si>
    <t>Umstellung</t>
  </si>
  <si>
    <t>Zu Beginn wollte man Experimente auf Deutsch beschreiben, doch je öfter man den Unterricht hatte, desto mehr hat man sich dran gewöhnt, Englisch zu sprechen.</t>
  </si>
  <si>
    <t>Werne 2019 - F-A</t>
  </si>
  <si>
    <t>f-a12</t>
  </si>
  <si>
    <t>Begriff</t>
  </si>
  <si>
    <t>Da man in den ersten Stunden die Vokabeln noch nicht so kannte.</t>
  </si>
  <si>
    <t>Werne 2019 - F-A</t>
  </si>
  <si>
    <t>f-a23</t>
  </si>
  <si>
    <t>Aufgabe</t>
  </si>
  <si>
    <t>Ich versand eine Aufgabe nicht und habe meinen Nachbarn gebeten, es auf Deutsch zu erklären.</t>
  </si>
  <si>
    <t>Werne 2019 - F-A</t>
  </si>
  <si>
    <t>f-a25</t>
  </si>
  <si>
    <t>Kein Wechsel, stets in EN</t>
  </si>
  <si>
    <t>Ich habe immer versucht, auf Englisch zu sprechen.</t>
  </si>
  <si>
    <t>Werne 2019 - F-A</t>
  </si>
  <si>
    <t>f-a29</t>
  </si>
  <si>
    <t>Gruppenarbeit</t>
  </si>
  <si>
    <t>bei Gruppenarbeiten untereinander in beiden Sprachen</t>
  </si>
  <si>
    <t>Werne 2019 - F-A</t>
  </si>
  <si>
    <t>f-a29</t>
  </si>
  <si>
    <t>Umstellung</t>
  </si>
  <si>
    <t>Es war ungewohnt, sich mit dem Sitznachbarn auf einer anderen Sprache als sonst zu unterhalten, weswegen man aus Gewohnheit für längere Mitteilungen häufig kurz auf Deutsch gewechselt hat.</t>
  </si>
  <si>
    <t>Werne 2019 - F-A</t>
  </si>
  <si>
    <t>f-a32</t>
  </si>
  <si>
    <t>Kein Wechsel, stets in EN</t>
  </si>
  <si>
    <t>Im Modul Englisch, außerhalb Deutsch.</t>
  </si>
  <si>
    <t>Werne 2019 - F-A</t>
  </si>
  <si>
    <t>f-a40</t>
  </si>
  <si>
    <t>Unklarheiten/Verständnis/Fragen geklärt</t>
  </si>
  <si>
    <t>Wenn ich mit meinem Nachbarn Fragen geklärt habe, habe ich Deutsch gesprochen.</t>
  </si>
  <si>
    <t>Werne 2019 - Hie</t>
  </si>
  <si>
    <t>hie05</t>
  </si>
  <si>
    <t>Begriff</t>
  </si>
  <si>
    <t>Weil ich etwas in Englisch nicht erklären konnte, weil mir z.B. das Vokabular gefehlt hat.</t>
  </si>
  <si>
    <t>Werne 2019 - Hie</t>
  </si>
  <si>
    <t>hie05</t>
  </si>
  <si>
    <t>Paraphrasieren zu schwer/zu lange</t>
  </si>
  <si>
    <t>Weil ich etwas in Englisch nicht erklären konnte, weil mir z.B. das Vokabular gefehlt hat.</t>
  </si>
  <si>
    <t>Werne 2019 - Hie</t>
  </si>
  <si>
    <t>hie07</t>
  </si>
  <si>
    <t>Inhaltliche Komplexität nicht in EN versprachlichbar</t>
  </si>
  <si>
    <t>In schwierigen Bereichen habe ich meist Deutsch gesprochen. Einfaches ging auch in Englisch.</t>
  </si>
  <si>
    <t>Werne 2019 - Hie</t>
  </si>
  <si>
    <t>hie07</t>
  </si>
  <si>
    <t>Aufgabe</t>
  </si>
  <si>
    <t>Weil mir gewisse Aufgaben zu schwer wurden, ging zum Beispiel um Analysen eines Versuches.</t>
  </si>
  <si>
    <t>Werne 2019 - Hie</t>
  </si>
  <si>
    <t>hie13</t>
  </si>
  <si>
    <t>Begriff</t>
  </si>
  <si>
    <t>Bei Problemen mit den Englischen Vokabeln habe ich ins Deutsche gewechselt.</t>
  </si>
  <si>
    <t>Werne 2019 - Hie</t>
  </si>
  <si>
    <t>hie06</t>
  </si>
  <si>
    <t>Aufgabengemäßer Sprachwechsel</t>
  </si>
  <si>
    <t>Wenn in der Aufgabe stand Englisch SCHRÄGSTRICH Deutsch.</t>
  </si>
  <si>
    <t>Werne 2019 - Hie</t>
  </si>
  <si>
    <t>hie06</t>
  </si>
  <si>
    <t>Begriff</t>
  </si>
  <si>
    <t>Fehlendes Vokabular.</t>
  </si>
  <si>
    <t>Werne 2019 - Hie</t>
  </si>
  <si>
    <t>hie08</t>
  </si>
  <si>
    <t>Aufgabengemäßer Sprachwechsel</t>
  </si>
  <si>
    <t>Ich habe immer Englisch gesprochen, wenn die Lehrkraft es forderte.</t>
  </si>
  <si>
    <t>Werne 2019 - Hie</t>
  </si>
  <si>
    <t>hie08</t>
  </si>
  <si>
    <t>Begriff</t>
  </si>
  <si>
    <t>Nur bei fehlendem Vokabular habe ich mal aufs Deutsche gewechselt.</t>
  </si>
  <si>
    <t>Werne 2019 - Hie</t>
  </si>
  <si>
    <t>hie11</t>
  </si>
  <si>
    <t>Partnerarbeit (+)</t>
  </si>
  <si>
    <t>Ich habe nur deutsch gesprochen, sobald ich angefangen habe, mit meinem Sitznachbarn zu reden.</t>
  </si>
  <si>
    <t>Werne 2019 - Hie</t>
  </si>
  <si>
    <t>hie11</t>
  </si>
  <si>
    <t>Gruppendruck</t>
  </si>
  <si>
    <t>Ins Deutsche gewechselt habe ich meist eigentlich nur, weil meine Sitznachbarn und Freunde sich auch auf Deutsch unterhalten haben. Ich konnte sie nur schwer dazu ermutigen, es mal in englischer Sprache zu versuchen und habe mich dabei ein wenig fehl am Platze gefühlt.</t>
  </si>
  <si>
    <t>Werne 2019 - Hie</t>
  </si>
  <si>
    <t>hie17</t>
  </si>
  <si>
    <t>Unklarheiten/Verständnis/Fragen geklärt</t>
  </si>
  <si>
    <t>Ich habe fast durchgängig Englisch geredet, alleine bei kleineren Problematiken.</t>
  </si>
  <si>
    <t>Werne 2019 - Hie</t>
  </si>
  <si>
    <t>hie17</t>
  </si>
  <si>
    <t>Begriff</t>
  </si>
  <si>
    <t>Worte/Vokabualar war unklar;</t>
  </si>
  <si>
    <t>Werne 2019 - Hie</t>
  </si>
  <si>
    <t>hie17</t>
  </si>
  <si>
    <t>Paraphrasieren zu schwer/zu lange</t>
  </si>
  <si>
    <t>Worte/Vokabualar war unklar; zu schwer es zu erklären; Alternativ: Deutsche Worte, die nicht zu übersetzen waren.</t>
  </si>
  <si>
    <t>Werne 2019 - Hie</t>
  </si>
  <si>
    <t>hie19</t>
  </si>
  <si>
    <t>Aufgabengemäßer Sprachwechsel</t>
  </si>
  <si>
    <t>Wenn ich eine Frage auf Englisch gestellt bekommen habe, habe ich auf Englisch geantwortet und umgekehrt. Ausnahme war, wenn etwas anderes gefordert war.</t>
  </si>
  <si>
    <t>Werne 2019 - Hie</t>
  </si>
  <si>
    <t>hie10</t>
  </si>
  <si>
    <t>Aufgabengemäßer Sprachwechsel</t>
  </si>
  <si>
    <t>Durchgehend Englisch gesprochen, außer bei einer spezifischen Frage.</t>
  </si>
  <si>
    <t>Werne 2019 - Hie</t>
  </si>
  <si>
    <t>hie10</t>
  </si>
  <si>
    <t>Unklarheiten/Verständnis/Fragen geklärt</t>
  </si>
  <si>
    <t>Wenn ich eine Sache nicht genau verstanden habe, habe ich eigentlich in Deutsch gefragt.</t>
  </si>
  <si>
    <t>Werne 2019 - Hie</t>
  </si>
  <si>
    <t>hie20</t>
  </si>
  <si>
    <t>Privatgespräch mit Mitschüler:in</t>
  </si>
  <si>
    <t>Englisch beim Experimentieren; Deutsch beim Sprechen mit Mitschüler; Englisch im Klassengespräch.</t>
  </si>
  <si>
    <t>Werne 2019 - Hie</t>
  </si>
  <si>
    <t>hie20</t>
  </si>
  <si>
    <t>Leichter für Austausch mit Mit-SuS</t>
  </si>
  <si>
    <t>Es ist leichter Deutsch mit Mitschülern zu sprechen.</t>
  </si>
  <si>
    <t>Werne 2019 - Hie</t>
  </si>
  <si>
    <t>hie24</t>
  </si>
  <si>
    <t>Begriff</t>
  </si>
  <si>
    <t>Man hat ins Deutsche gewechselt, da einem manchmal die Vokabeln fehlten.</t>
  </si>
  <si>
    <t>Werne 2019 - Hie</t>
  </si>
  <si>
    <t>hie28</t>
  </si>
  <si>
    <t>Sprachkompetenz EN an Grenzen gestoßen</t>
  </si>
  <si>
    <t>Ich habe immer Englisch gesprochen, wenn ich es konnte und wenn ich es nicht konnte, also überhaupt nicht, dann Deutsch.</t>
  </si>
  <si>
    <t>Werne 2019 - Hie</t>
  </si>
  <si>
    <t>hie28</t>
  </si>
  <si>
    <t>Besserer Ausdruck in D</t>
  </si>
  <si>
    <t>Wenn ich was auf Deutsch besser erklären konnte.</t>
  </si>
  <si>
    <t>Werne 2019 - Hie</t>
  </si>
  <si>
    <t>hie30</t>
  </si>
  <si>
    <t>Kein Wechsel, stets in EN</t>
  </si>
  <si>
    <t>Bin die meiste Zeit im Englischen geblieben.</t>
  </si>
  <si>
    <t>Werne 2019 - Hie</t>
  </si>
  <si>
    <t>hie34</t>
  </si>
  <si>
    <t>Partnerarbeit (+)</t>
  </si>
  <si>
    <t>Nur im Partnergespräch habe ich ins Deutsche gewechselt.</t>
  </si>
  <si>
    <t>Werne 2019 - Hie</t>
  </si>
  <si>
    <t>hie34</t>
  </si>
  <si>
    <t>Leichter für Austausch mit Mit-SuS</t>
  </si>
  <si>
    <t>Deutsch verstehe ich und die Meisten schneller SCHRÄGSTRICH einfacher.</t>
  </si>
  <si>
    <t>Werne 2019 - Hie</t>
  </si>
  <si>
    <t>hie35</t>
  </si>
  <si>
    <t>Konzentrationsmängel</t>
  </si>
  <si>
    <t>Wenn ich das Ganze nicht verstanden habe, oder mich nicht konzentrieren konnte, bin ich ins Deutsch gewechselt.</t>
  </si>
  <si>
    <t>Werne 2019 - Hie</t>
  </si>
  <si>
    <t>hie35</t>
  </si>
  <si>
    <t>Unklarheiten/Verständnis/Fragen geklärt</t>
  </si>
  <si>
    <t>Wenn ich das Ganze nicht verstanden habe, oder mich nicht konzentrieren konnte, bin ich ins Deutsch gewechselt.</t>
  </si>
  <si>
    <t>Werne 2019 - Hie</t>
  </si>
  <si>
    <t>hie36</t>
  </si>
  <si>
    <t>Begriff</t>
  </si>
  <si>
    <t>Fehlendes Wissen über die Wörter.</t>
  </si>
  <si>
    <t>Werne 2019 - Hie</t>
  </si>
  <si>
    <t>hie42</t>
  </si>
  <si>
    <t>Aufgabengemäßer Sprachwechsel</t>
  </si>
  <si>
    <t>Ich habe je nach Forderung Englisch oder Deutsch gesprochen.</t>
  </si>
  <si>
    <t>Werne 2019 - Hie</t>
  </si>
  <si>
    <t>hie22</t>
  </si>
  <si>
    <t>Leichter für Austausch mit Mit-SuS</t>
  </si>
  <si>
    <t>Einen Bedarf dafür gab es nicht, allerdings erleichterte dies die Situation.</t>
  </si>
  <si>
    <t>Werne 2019 - Hie</t>
  </si>
  <si>
    <t>hie43</t>
  </si>
  <si>
    <t>Partnerarbeit (+)</t>
  </si>
  <si>
    <t>Deutsch oft in Partnerarbeit.</t>
  </si>
  <si>
    <t>Werne 2019 - Hie</t>
  </si>
  <si>
    <t>hie44</t>
  </si>
  <si>
    <t>Aufgabengemäßer Sprachwechsel</t>
  </si>
  <si>
    <t>Englisch fast die ganze Zeit; Deutsch wenn ich musste.</t>
  </si>
  <si>
    <t>Werne 2019 - Hie</t>
  </si>
  <si>
    <t>hie48</t>
  </si>
  <si>
    <t>Deutsch habe ich gesprochen, wenn ich nicht wusste wie ich Bestimmtes auf Englisch sagen konnte.</t>
  </si>
  <si>
    <t>Werne 2019 - Hie</t>
  </si>
  <si>
    <t>hie50</t>
  </si>
  <si>
    <t>Aufgabengemäßer Sprachwechsel</t>
  </si>
  <si>
    <t>Wenn von mir verlangt wurde, dass ich Englisch bzw. Deutsch spreche.</t>
  </si>
  <si>
    <t>Werne 2019 - Hie</t>
  </si>
  <si>
    <t>hie52</t>
  </si>
  <si>
    <t>Aufgabengemäßer Sprachwechsel</t>
  </si>
  <si>
    <t>Bei allen geforderten Situationen habe ich die geforderten Sprachen benutzt.</t>
  </si>
  <si>
    <t>Cochem 2019</t>
  </si>
  <si>
    <t>coc01</t>
  </si>
  <si>
    <t>Kein Wechsel, stets in EN</t>
  </si>
  <si>
    <t>Ich habe versucht alles im Englischen zu umschreiben.</t>
  </si>
  <si>
    <t>Cochem 2019</t>
  </si>
  <si>
    <t>coc02</t>
  </si>
  <si>
    <t>Kein Wechsel, stets in EN</t>
  </si>
  <si>
    <t>Eigentlich dauerhaft Englisch bis auf einzelne unbekannte Worte</t>
  </si>
  <si>
    <t>Cochem 2019</t>
  </si>
  <si>
    <t>coc02</t>
  </si>
  <si>
    <t>Begriff</t>
  </si>
  <si>
    <t>Weil mir das Wort nicht eingefallen ist</t>
  </si>
  <si>
    <t>Cochem 2019</t>
  </si>
  <si>
    <t>coc03</t>
  </si>
  <si>
    <t>Privatgespräch mit Mitschüler:in</t>
  </si>
  <si>
    <t>Ich habe immer Englisch gesprochen, nur nicht wenn es um nicht Chemie betreffende Sachen ging.</t>
  </si>
  <si>
    <t>Cochem 2019</t>
  </si>
  <si>
    <t>coc03</t>
  </si>
  <si>
    <t>Kein Wechsel, stets in EN</t>
  </si>
  <si>
    <t>Ich habe immer Englisch gesprochen, nur nicht wenn es um nicht Chemie betreffende Sachen ging.</t>
  </si>
  <si>
    <t>Cochem 2019</t>
  </si>
  <si>
    <t>coc04</t>
  </si>
  <si>
    <t>Inhaltliche Komplexität nicht in EN versprachlichbar</t>
  </si>
  <si>
    <t>Bei schwierigen Fragen mit speziellen Wörtern bin ich ins deutsche gewechselt.</t>
  </si>
  <si>
    <t>Cochem 2019</t>
  </si>
  <si>
    <t>coc04</t>
  </si>
  <si>
    <t>Begriff</t>
  </si>
  <si>
    <t>Bei schwierigen Fragen mit speziellen Wörtern bin ich ins deutsche gewechselt.</t>
  </si>
  <si>
    <t>Cochem 2019</t>
  </si>
  <si>
    <t>coc05</t>
  </si>
  <si>
    <t>Sprachkompetenz EN an Grenzen gestoßen</t>
  </si>
  <si>
    <t>Wenn ich auf Englisch sprechen sollte, habe ich dies getan INKLAMMERN versucht und sonst habe ich auf Deutsch gesprochen.</t>
  </si>
  <si>
    <t>Cochem 2019</t>
  </si>
  <si>
    <t>coc06</t>
  </si>
  <si>
    <t>Bei Fachbegriffen musste ich oft ins Deutsche wechseln.</t>
  </si>
  <si>
    <t>Cochem 2019</t>
  </si>
  <si>
    <t>coc07</t>
  </si>
  <si>
    <t>Begriff</t>
  </si>
  <si>
    <t>Englisch so weit es ging, doch wenn paar schwierigere Wörter nötig waren, die ich nicht auf Englisch wusste, dann deutsch.</t>
  </si>
  <si>
    <t>Cochem 2019</t>
  </si>
  <si>
    <t>coc07</t>
  </si>
  <si>
    <t>Paraphrasieren zu schwer/zu lange</t>
  </si>
  <si>
    <t>Fachbegriffe waren zu schwer und umschreiben hätte zu lange gedauert.</t>
  </si>
  <si>
    <t>Cochem 2019</t>
  </si>
  <si>
    <t>coc08</t>
  </si>
  <si>
    <t>Deutsch nur in Momenten, in denen ich mit meinem englischen Fachwortschatz nicht weiter kam.</t>
  </si>
  <si>
    <t>Cochem 2019</t>
  </si>
  <si>
    <t>coc09</t>
  </si>
  <si>
    <t>Begriff</t>
  </si>
  <si>
    <t>Am Anfang habe ich es auf Englisch versucht und wenn mir die Vokabeln gefehlt haben, habe ich aufs Deutsche gewechselt.</t>
  </si>
  <si>
    <t>Cochem 2019</t>
  </si>
  <si>
    <t>coc09</t>
  </si>
  <si>
    <t>Paraphrasieren zu schwer/zu lange</t>
  </si>
  <si>
    <t>Ich konnte den Satz nicht deutlich im Englischen erklären, sodass die anderen es verstehen.</t>
  </si>
  <si>
    <t>Cochem 2019</t>
  </si>
  <si>
    <t>coc10</t>
  </si>
  <si>
    <t>Unklarheiten/Verständnis/Fragen geklärt</t>
  </si>
  <si>
    <t>Bei Antworten die ich nicht wusste in Englisch und wo ich Fragen hatte in Deutsch.</t>
  </si>
  <si>
    <t>Cochem 2019</t>
  </si>
  <si>
    <t>coc10</t>
  </si>
  <si>
    <t>Begriff</t>
  </si>
  <si>
    <t>Keine Vokabel, Worte nicht in Englisch gewusst.</t>
  </si>
  <si>
    <t>Cochem 2019</t>
  </si>
  <si>
    <t>coc11</t>
  </si>
  <si>
    <t>Begriff</t>
  </si>
  <si>
    <t>Ins Deutsche gewechselt, wenn man die Begriffe nicht auf Englisch wusste.</t>
  </si>
  <si>
    <t>Cochem 2019</t>
  </si>
  <si>
    <t>coc12</t>
  </si>
  <si>
    <t>D leichter (+)</t>
  </si>
  <si>
    <t>Hab immer Deutsch gesprochen.</t>
  </si>
  <si>
    <t>Cochem 2019</t>
  </si>
  <si>
    <t>coc12</t>
  </si>
  <si>
    <t>Sprachkompetenz EN an Grenzen gestoßen</t>
  </si>
  <si>
    <t>Weil ich schlecht in Englisch bin.</t>
  </si>
  <si>
    <t>Cochem 2019</t>
  </si>
  <si>
    <t>coc13</t>
  </si>
  <si>
    <t>Begriff</t>
  </si>
  <si>
    <t>Meistens Englisch gesprochen, wenn Begriffe fehlten Deutsch.</t>
  </si>
  <si>
    <t>Cochem 2019</t>
  </si>
  <si>
    <t>coc14</t>
  </si>
  <si>
    <t>D leichter (+)</t>
  </si>
  <si>
    <t>Es war einfacherer auf Deutsch zu erklären.</t>
  </si>
  <si>
    <t>Cochem 2019</t>
  </si>
  <si>
    <t>coc15</t>
  </si>
  <si>
    <t>Kein Wechsel, stets in EN</t>
  </si>
  <si>
    <t>Immer Englisch.</t>
  </si>
  <si>
    <t>Cochem 2019</t>
  </si>
  <si>
    <t>coc16</t>
  </si>
  <si>
    <t>Sprachkompetenz EN an Grenzen gestoßen</t>
  </si>
  <si>
    <t>Wenn ich etwas auf Englisch nicht erklären konnte.</t>
  </si>
  <si>
    <t>Cochem 2019</t>
  </si>
  <si>
    <t>coc17</t>
  </si>
  <si>
    <t>Partnerarbeit (+)</t>
  </si>
  <si>
    <t>In Partnerarbeiten und generell in Experimenten habe ich ins Deutsche gewechselt.</t>
  </si>
  <si>
    <t>Cochem 2019</t>
  </si>
  <si>
    <t>coc17</t>
  </si>
  <si>
    <t>Experiment-Phase(n)</t>
  </si>
  <si>
    <t>In Partnerarbeiten und generell in Experimenten habe ich ins Deutsche gewechselt.</t>
  </si>
  <si>
    <t>Cochem 2019</t>
  </si>
  <si>
    <t>coc17</t>
  </si>
  <si>
    <t>Leichter für Austausch mit Mit-SuS</t>
  </si>
  <si>
    <t>Um mit meinen Mitschülern besser und effektiver reden zu können.</t>
  </si>
  <si>
    <t>Cochem 2019</t>
  </si>
  <si>
    <t>coc18</t>
  </si>
  <si>
    <t>Begriff</t>
  </si>
  <si>
    <t>Wenn mein englischer Wortschatz versagte, switchte ich fix ins Deutsche.</t>
  </si>
  <si>
    <t>Werne 2020</t>
  </si>
  <si>
    <t>ona01</t>
  </si>
  <si>
    <t>Privatgespräch mit Mitschüler:in</t>
  </si>
  <si>
    <t>Gesprochen nur mit dem Lehrer. Unter sich auf Deutsch gesprochen.</t>
  </si>
  <si>
    <t>Werne 2020</t>
  </si>
  <si>
    <t>ona01</t>
  </si>
  <si>
    <t>Schneller in D</t>
  </si>
  <si>
    <t>Schnellere, leichtere Kommunikation. Zum Austausch verständlicher auf Deutsch.</t>
  </si>
  <si>
    <t>Werne 2020</t>
  </si>
  <si>
    <t>ona01</t>
  </si>
  <si>
    <t>Leichter für Austausch mit Mit-SuS</t>
  </si>
  <si>
    <t>Schnellere, leichtere Kommunikation. Zum Austausch verständlicher auf Deutsch.</t>
  </si>
  <si>
    <t>Werne 2020</t>
  </si>
  <si>
    <t>ona02</t>
  </si>
  <si>
    <t>Aufgabengemäßer Sprachwechsel</t>
  </si>
  <si>
    <t>Es hat zu der Aufgabe gehört.</t>
  </si>
  <si>
    <t>Werne 2020</t>
  </si>
  <si>
    <t>ona03</t>
  </si>
  <si>
    <t>Hilfe für weniger sprachkompetente Mit-SuS</t>
  </si>
  <si>
    <t>Meine Freundin versteht Englisch nicht so gut und sie hat ein paar Inhaltsfragen mir gestellt also habe ich es ihr auf Deutsch erklärt damit sie erst einmal nur den Inhalt versteht und es dann auf Englisch selbst übersetzt.</t>
  </si>
  <si>
    <t>Werne 2020</t>
  </si>
  <si>
    <t>ona04</t>
  </si>
  <si>
    <t>Partnerarbeit (+)</t>
  </si>
  <si>
    <t>Ich habe eigentlich durchgehend Englisch benutzt, nur wenn mir die Aufgabe etwas anderes gesagt hat oder ich mit einem anderen über ein Thema diskutiert habe bin ich ins Deutsche gewechselt.</t>
  </si>
  <si>
    <t>Werne 2020</t>
  </si>
  <si>
    <t>ona04</t>
  </si>
  <si>
    <t>Aufgabengemäßer Sprachwechsel</t>
  </si>
  <si>
    <t>Werne 2020</t>
  </si>
  <si>
    <t>ona04</t>
  </si>
  <si>
    <t>Experiment-Phase(n)</t>
  </si>
  <si>
    <t>Ein Beispiel ist die Durchführung des ZWEITEN Experiments. Die Absprachen mit der Person mit der ich zusammengearbeitet habe, haben wir auf Deutsch getroffen.</t>
  </si>
  <si>
    <t>Werne 2020</t>
  </si>
  <si>
    <t>ona05</t>
  </si>
  <si>
    <t>Aufgabengemäßer Sprachwechsel</t>
  </si>
  <si>
    <t>Ich habe während der ganzen Vorbereitungszeit in der englischen Sprache gearbeitet, aber bin bei der Präsentation meiner Ergebnisse ins Deutsche gewechselt.</t>
  </si>
  <si>
    <t>Werne 2020</t>
  </si>
  <si>
    <t>ona05</t>
  </si>
  <si>
    <t>Besserer Ausdruck in D</t>
  </si>
  <si>
    <t>Wenn ich mich im Englischen nicht gut genug ausdrücken konnte, bin ich ins Deutsche gewechselt.</t>
  </si>
  <si>
    <t>Werne 2020</t>
  </si>
  <si>
    <t>ona06</t>
  </si>
  <si>
    <t>Experiment-Phase(n)</t>
  </si>
  <si>
    <t>Hab nicht daran gedacht in Englisch zu reden INKLAMMERN z.B. bei den Experimenten.</t>
  </si>
  <si>
    <t>Werne 2020</t>
  </si>
  <si>
    <t>ona06</t>
  </si>
  <si>
    <t>Nicht daran gedacht</t>
  </si>
  <si>
    <t>Hab nicht daran gedacht in Englisch zu reden INKLAMMERN z.B. bei den Experimenten.</t>
  </si>
  <si>
    <t>Werne 2020</t>
  </si>
  <si>
    <t>ona07</t>
  </si>
  <si>
    <t>Sprachkompetenz EN an Grenzen gestoßen</t>
  </si>
  <si>
    <t>Mir viel so schwer die Erklärungen der Experimente auf Englisch zu beschreiben und bin ab und zu ins Deutsche gewechselt.</t>
  </si>
  <si>
    <t>Werne 2020</t>
  </si>
  <si>
    <t>ona07</t>
  </si>
  <si>
    <t>Inhaltliche Komplexität nicht in EN versprachlichbar</t>
  </si>
  <si>
    <t>Werne 2020</t>
  </si>
  <si>
    <t>ona08</t>
  </si>
  <si>
    <t>Kein Wechsel, stets in EN</t>
  </si>
  <si>
    <t>Gar nicht, erst durch die Fragebögen.</t>
  </si>
  <si>
    <t>Werne 2020</t>
  </si>
  <si>
    <t>ona09</t>
  </si>
  <si>
    <t>Experiment-Phase(n)</t>
  </si>
  <si>
    <t>Bei den Bearbeitungen der Aufgaben Englisch, bei den Experimenten und der Präsentation deutsch.</t>
  </si>
  <si>
    <t>Werne 2020</t>
  </si>
  <si>
    <t>ona09</t>
  </si>
  <si>
    <t>Partnerarbeit (+)</t>
  </si>
  <si>
    <t>Beim Experiment, da es leichter war sich mit dem Partner zu verständigen. Bei der Präsentation, weil es musste.</t>
  </si>
  <si>
    <t>Werne 2020</t>
  </si>
  <si>
    <t>ona09</t>
  </si>
  <si>
    <t>Aufgabengemäßer Sprachwechsel</t>
  </si>
  <si>
    <t>Beim Experiment, da es leichter war sich mit dem Partner zu verständigen. Bei der Präsentation, weil es musste.</t>
  </si>
  <si>
    <t>Funktionaler Sprachwechsel-KomF-Erwerb v Fachbegriffen und Fachsprache in zwei Sprachen</t>
  </si>
  <si>
    <t>KomF-Überwindung fremdsprachlicher Herausforderungen - Begriff allgemein</t>
  </si>
  <si>
    <t>KomF-Überwindung fremdsprachlicher Herausforderungen - Sprache allgemein</t>
  </si>
  <si>
    <t>KomF-Überwindung fremdsprachlicher Herausforderungen - Fachbegriff</t>
  </si>
  <si>
    <t>KogF-Konzentrationsmängel</t>
  </si>
  <si>
    <t>KomF - Verständnissicherung</t>
  </si>
  <si>
    <t>KomF-Überwindung fremdsprachlicher Herausforderungen - Besserer Ausdruck in D</t>
  </si>
  <si>
    <t>KomF-Überwindung fremdsprachlicher Herausforderungen - D leichter</t>
  </si>
  <si>
    <t>AffF</t>
  </si>
  <si>
    <t>Sonstiges</t>
  </si>
  <si>
    <t>Partnerarbeit - hier mit Baker/Williams argumentieren?</t>
  </si>
  <si>
    <t>Privatgespräch - hier mit Baker/Williams argumentieren?</t>
  </si>
  <si>
    <t>Umstellung - mit Baker/Williams argumentieren?</t>
  </si>
  <si>
    <t>Gruppenarbeit - hier mit Baker/Williams argumentieren?</t>
  </si>
  <si>
    <t>Experimentierphase - hier mit Baker/Williams argumentieren?</t>
  </si>
  <si>
    <t xml:space="preserve">grund: </t>
  </si>
  <si>
    <t>grund: leichter zu verständigen</t>
  </si>
  <si>
    <t>grund (auch in anderen textteilen des probanden geschaut, die hier auf der excel-seite mit aufgeführt sind): über thema diskutieren, absprache -&gt; wahrsch. komF:verständnis, zeitökonF:Unterrichtsorga; KogF: Überw.inhaltl.Herausf</t>
  </si>
  <si>
    <t xml:space="preserve">grund (es fällt auf, dass die ona-leute ini exp. sprechen; vorher viel einzelarbeit wg. Corona!!): </t>
  </si>
  <si>
    <t>KogF-Überwindung inhaltlicher Herausforderung</t>
  </si>
  <si>
    <t>KomF-Überwindung fremdspr Herausforderungen</t>
  </si>
  <si>
    <t>Fachbegriff</t>
  </si>
  <si>
    <t>Sprache allgemein</t>
  </si>
  <si>
    <t>Sprachwechsel-Erscheinungsformen</t>
  </si>
  <si>
    <t>11x mit KomF-Verständnissicherung verbunden</t>
  </si>
  <si>
    <t>Wann Sprachwechsel? - Phasen</t>
  </si>
  <si>
    <t>Experimentieren</t>
  </si>
  <si>
    <t>Partnerarbeit</t>
  </si>
  <si>
    <t>Privatgespräch</t>
  </si>
  <si>
    <t>Warum Sprachwechsel? - Gründe</t>
  </si>
  <si>
    <t>Affektive Funktion</t>
  </si>
  <si>
    <t>Zeitökonomische Funktion</t>
  </si>
  <si>
    <t>Kommunikative Funktion</t>
  </si>
  <si>
    <t>Kognitive Funktion</t>
  </si>
  <si>
    <t>ZeitöF:(Unterrichts) Organisation</t>
  </si>
  <si>
    <t>ist auch KomF, unten schon eingerechnet (68 KomF-Nennungen)</t>
  </si>
  <si>
    <t>hier ist Umstellung mit dabei</t>
  </si>
  <si>
    <t>Daten</t>
  </si>
  <si>
    <t>Für Grafikerstellung</t>
  </si>
  <si>
    <t>Funktionaler Spr.wechsel, geplant</t>
  </si>
  <si>
    <t>%</t>
  </si>
  <si>
    <t>N</t>
  </si>
  <si>
    <t>Verständnissicherung</t>
  </si>
  <si>
    <t>Auffächerung der Kommunikativen Funktionen</t>
  </si>
  <si>
    <t>Überwindung fremdsprachlicher Herausforderungen - allg.</t>
  </si>
  <si>
    <t>Überwindung fremdsprachlicher Herausforderungen - allg. Begriff/Vok.</t>
  </si>
  <si>
    <t>Überwindung fremdsprachlicher Herausforderungen - Fachbegriff</t>
  </si>
  <si>
    <t>Überwindung fremdsprachlicher Herausforderungen - Besserer Ausdruck in D</t>
  </si>
  <si>
    <t>Überwindung fremdsprachlicher Herausforderungen - D leichter</t>
  </si>
  <si>
    <t>D leichter angepasst, 1x aus KomF Überw fremd Herausf. Allgemein rausgenommen</t>
  </si>
  <si>
    <t>Hier ist noch ein weiterer Auffächerungsschritt: Ü f Her - allg hat noch diese zwei Unterkategorien</t>
  </si>
  <si>
    <t>hier 10 Überschneidungen mit anderen Kategorien (Experimentieren 2x, KomF-Verständnissicherung 8x); hier wurde "Sprache allgemein" hinzugerechnet</t>
  </si>
  <si>
    <t>ÜfH - Hilfe für weniger sprachkompetente Mit-SuS</t>
  </si>
  <si>
    <t>ÜfH - L2-Sprachkompetenz an Grenzen</t>
  </si>
  <si>
    <t>das selbe wie Anbahnen doppelter Sachfachlit</t>
  </si>
  <si>
    <t>Erwerb von Fachbegriffen/Fachsprache in zwei Sprachen</t>
  </si>
  <si>
    <t>ÜfH Überwindung fremdsprachiger Herausforderungen</t>
  </si>
  <si>
    <t>Kein Sprachwechsel, immer L2</t>
  </si>
  <si>
    <t>f-a</t>
  </si>
  <si>
    <t>hie</t>
  </si>
  <si>
    <t>coc</t>
  </si>
  <si>
    <t>ona</t>
  </si>
  <si>
    <t>Total / Entwicklung</t>
  </si>
  <si>
    <t>Sonstiges (incl. Umstellung)</t>
  </si>
  <si>
    <t>Alle gezählt</t>
  </si>
  <si>
    <t>Prozentual/Entwicklung</t>
  </si>
  <si>
    <t>was besagen die Entwicklungen?</t>
  </si>
  <si>
    <t>Erst funktionale Sprachwechsl mit Hie und Ona --&gt; richtig</t>
  </si>
  <si>
    <t>Hohes Bedürfnis nach Aufrechterhalten der Kommunikation</t>
  </si>
  <si>
    <t>Wie viele Personen haben Bedarf in den jeweiligen Bereichen?</t>
  </si>
  <si>
    <t>Wenn Proband mehrfach in eine Überkategorie, z.B. KomF, dann zählt er immer noch als eine Person</t>
  </si>
  <si>
    <t>Wie viele nennen KomF des Sprachwechsels? (Auswretung in Tab ENTWICKLUNG)</t>
  </si>
  <si>
    <t>Total</t>
  </si>
  <si>
    <t>Entwicklung</t>
  </si>
  <si>
    <t>KogF</t>
  </si>
  <si>
    <t>Funkt Sprachw</t>
  </si>
  <si>
    <t>zeitökonomie</t>
  </si>
  <si>
    <t>sonstiges/umstellung</t>
  </si>
  <si>
    <t>afff</t>
  </si>
  <si>
    <t>Aufteilung Kogf</t>
  </si>
  <si>
    <t>KogF- Ü. inhalt. Herausf.</t>
  </si>
  <si>
    <t>KogF- Konz.mängel</t>
  </si>
  <si>
    <t>Prozentual - x% der Probanden nennen folgende Phasen / Gründe für Sprachwechsel</t>
  </si>
  <si>
    <t>auf min 0 und max 150 eingestellt</t>
  </si>
  <si>
    <t>hie: 8 funkt sprachwechsel; drei dopplungen mit anderen komm.f.</t>
  </si>
  <si>
    <t>ona: 4 funkt. Sprachwechsel; drei dopplungen mit anderen kommF</t>
  </si>
  <si>
    <t>Kommunikative Funktion (incl. funkt. Sprachw.)</t>
  </si>
  <si>
    <t>KomF-Ü.f.H Hilfe</t>
  </si>
  <si>
    <t>Die höheren Sprachwechselraten bei Hie und Ona:</t>
  </si>
  <si>
    <t>1. Hier wurde Sprachwechsel ja durch funktionale Sprachwechsel gewollt.</t>
  </si>
  <si>
    <t>2. Baker/Wright 2017:100 -- Kinder orientieren sich am gegebenen Sprachmodell und "if […] parents discourage mixing languages […], then less codeswitching may occur"</t>
  </si>
  <si>
    <t xml:space="preserve">Interessant: </t>
  </si>
  <si>
    <t>SuS vermeiden die üblichen Kompensationsstrategien, d.h. paraphrasieren, wenn es inhaltlich oder sprachlich zu schwer wird.</t>
  </si>
  <si>
    <t>Baker/Wright 2017:100</t>
  </si>
  <si>
    <t>Baker/Wright 2017:101</t>
  </si>
  <si>
    <t>"Codeswitching and translanguaging are not just linguistic; they indicate social and power relationships"</t>
  </si>
  <si>
    <t>perceived status of the listener</t>
  </si>
  <si>
    <t>familiarity with those persons</t>
  </si>
  <si>
    <t>atmosphere of the setting</t>
  </si>
  <si>
    <t>perceived linguistic skill of the listeners</t>
  </si>
  <si>
    <t>51 von 57 nennen code-switching</t>
  </si>
  <si>
    <t>bei dreien , coc 1-3, überschneidungen</t>
  </si>
  <si>
    <t>nur funkt sprachwechsel</t>
  </si>
  <si>
    <t>51 von 57 räumen code-switching ein</t>
  </si>
  <si>
    <t>45 von 57 räumen 'eigenständiges' code-switching</t>
  </si>
  <si>
    <t>12 von 57 räumen funktionales/aufgabengebundenes code-switching ein</t>
  </si>
  <si>
    <t>bezieht sich nur auf unterricht, nicht auf die hausaufgabe 'was habe ich gelernt'</t>
  </si>
  <si>
    <t>wichtig:</t>
  </si>
  <si>
    <t>6 von 57 geben nur funktionales/aufg.geb. code-switching an</t>
  </si>
  <si>
    <t>Es wird wenig angegeben, wann das code-switching stattfindet</t>
  </si>
  <si>
    <t>räumen sprachwechsel ein</t>
  </si>
  <si>
    <t>davon benennen Phase</t>
  </si>
  <si>
    <t>davon benennen Gründe</t>
  </si>
  <si>
    <t>räumen eigenständigen sprachwechsel ein</t>
  </si>
  <si>
    <t>davon benennen phase</t>
  </si>
  <si>
    <t>davon benennen gründe</t>
  </si>
  <si>
    <t>total "eigenständiges code-switching"</t>
  </si>
  <si>
    <t>total "jede art von code-switching"</t>
  </si>
  <si>
    <t>prozent "eigenständiges code-switching"</t>
  </si>
  <si>
    <t>prozent "jede art von code-switching"</t>
  </si>
  <si>
    <t>Komm. Funktion ragt heraus -- Sprach- und Inhaltslernen verbunden, d.h. eigenständige und geplante Sprachwechsel müsste dann auch für größeres Inhaltsverständnis sorgen.</t>
  </si>
  <si>
    <t>"[Students' codeswitching in the classroom] does not happen at random. There is typically purpose and logic in changing languages"</t>
  </si>
  <si>
    <t>8 beteuern, in en geblieben zu sein</t>
  </si>
  <si>
    <t>Auftreten von Sprachwechseln</t>
  </si>
  <si>
    <t xml:space="preserve">Kein Sprachwechsel </t>
  </si>
  <si>
    <t>Showing identity with a group? --&gt; easier/faster SOWIE play around wäre das laut 'Zanoni 2018:319</t>
  </si>
  <si>
    <t>&gt;&gt; passt das mit Baker/Wright?</t>
  </si>
  <si>
    <t>Erkundet die Sprachwechsel-Realitäten</t>
  </si>
  <si>
    <t>verdeutlicht den Wunsch der SuS, am Thema zu arbeiten und rasche Lösungen für die inhaltlichen und sprachilchen Probleme zu erhalten</t>
  </si>
  <si>
    <t>Macht deutlich, dass dieses immer im "privaten Raum der peer-Group" ist -- keine Nennungen, dass im UG Sprachwechsel stattfindet, heißt das, diese Situationen werden dann auch gemieden wenn die Wörter fehlen und man weiß, dass Sprachwechsel nicht anerkannt sind?</t>
  </si>
  <si>
    <t>Gibt es eine Systematik, wie man sich hilft? (Wo, habe ich ja oben genannt)</t>
  </si>
  <si>
    <t>geht um</t>
  </si>
  <si>
    <t>schnelles helfen</t>
  </si>
  <si>
    <t>man weiß, der andere spricht deutsch</t>
  </si>
  <si>
    <t>will verständnis sichern, d.h. es gibt auch interesse der sus, den inhalt weiterhin zu verstehen, teilzunehmen</t>
  </si>
  <si>
    <t>verdeutlicht auch die klärung von</t>
  </si>
  <si>
    <t>sprache allgemein (was auch immer das bedeutet; es wird auf jeden fall dann sprachlich schwierig und dann holt man sich hilfe)</t>
  </si>
  <si>
    <t>vokabeln allgemein</t>
  </si>
  <si>
    <t>vokabeln spezifisch</t>
  </si>
  <si>
    <t>lässt annehmen,</t>
  </si>
  <si>
    <t>dass sus sich wirklich erfolgreich helfen</t>
  </si>
  <si>
    <t>vergleiche notwendig</t>
  </si>
  <si>
    <t>wie sieht es in anderen fächern aus?</t>
  </si>
  <si>
    <t>wie sieht es in anderen fächern aus? -&gt; vgl. mit zanoni</t>
  </si>
  <si>
    <t>auffällig: wird nicht immer leichtfertig eingesetzt, da manche auch sagen, dass das praphrasieren fehl schlägt</t>
  </si>
  <si>
    <t>gibt es zusammenhang mit denjenigen, die eigene sprachkompetenz als schwach einschätzen und den wissens-ergebnissen?</t>
  </si>
  <si>
    <t xml:space="preserve">lässt aufschluss darüber, wie viele SuS am funktionalen sprachwechsel teilhatten. </t>
  </si>
  <si>
    <t>bei hierl müssten es ja dann 23 sein, aber nur 8 räumen es ein; bei ona müssen es 4 sein und es sind 4 --&gt; der poster production method kann man nicht so einfach ausweichen</t>
  </si>
  <si>
    <t>dass die SuS Sprachwechsel vornehmen, um die unterrichtlichen Ziele zu verfolgen</t>
  </si>
  <si>
    <t>Gibt keine Taxonomie für CS-Funktionen, auf die sich die Forschungsgemeinschaft bislang geeinigt hat (Ferguson 2009:231), so dass dieser eine Dreiteilung vorschlägt ("CS for constructing and transmitting knowledge"/"CS for classroom management"/"CS for interpersonal relations", Ferguson 2009:231f); die von Frisch angewandte Einteilung (2016:93) wird hier verwendet, da sie u.a. die kommunikative und die kognitive Funktion unterscheidet. Wichtig ist, dass CS häufig mehrdimensionale Gründe hat, wie auch in meiner Codierung deutlich wird (vgl. Ferguson 2009:231f)</t>
  </si>
  <si>
    <t>Frischs Kategorien wurden extra für CS in unterrichtlichen Situationen entwickelt, Baker/Wright fokussieren eher auf Zwecke, die die allgemeine lebensweltliche Situationen bilingauler Sprecher betreffen (2017:101ff). Aspekte wie "substitution", "concepts without equivalence" oder "identity" finden sich allerdings teils in den später analysierten Definitionen (dort vermehrt die beiden ersten Aspekte) oder auch in den SuS-Aussagen (identity). Ein Proband spricht in der Tat deutlich Gruppendruck als Grund für den Sprachwechsel an (vgl. hie11). Hier trifft zu: "a person may deliberately use codeswitching to indicate the need to be accepted by a peer group" (Baker/Wright 2017:102). Auch das "problem solving", d.h. den bewussten Sprachwechsel zwischen L2 und L1 und zurück, um eine Angelegenheit sprachlich mehrperspektivisch zu analysieren, findet in ähnlich Weise statt. Ona03 erläutert eine Situation für eine weniger L2-kompetente Mitschülerin, so dass diese die Inhalte versteht, um sie dann in der L2 versprachlichen zu können.</t>
  </si>
  <si>
    <t>Bereits vorherrschender CS der SuS greift dem notwendigen funktionalen Sprachwechsel vor. Soll der vornehmlich die Sachfachliteralität ermöglichen, der das Inhaltsverständnis also bereits voraussetzt, beginnt der von den Sus vorgenommene Sprachwechsel</t>
  </si>
  <si>
    <t>beim Erwerb der Inhalte. Die L1 wird als Werkzeug verwendet, um den "thinking power" (Baker/Wright 2017:281) zu erhöhen und dürfte sogar Lernerfolg und den Kompetenzausbau der L2 ermöglichen (ibid.). Wenn ein SuS also bei "schwierigen" Phasen in die L1 wechselt, kann dieses als Indikator genutzt werden, wo weiteres Scaffolding-Material, auch im Sinne des natürlichen Sprachhandelns von bilingualen Sprechern (ibid. 283; vgl. auch die Idee des Translanguaging Space bei Brunnert/Kiesling/Bohrmann-Linde 2019) notwendig wären. Allerdings müssen zudem Maßnahmen des Erreichens der doppelten Fachliteralität integriert werden, um den Schritt zurück aus der L1 in die L2 zu gewährleisten. Insofern wär es bei weiteren Untersuchungen zum CLIL in Chemie notwendig, diese Situationen des CS dahingehend zu analysieren, worin genau die Schwierigkeit besteht.</t>
  </si>
  <si>
    <t>Macht auch deutlich, warum SuS so einen Vorkurs Chemie-Vokabular anregen.</t>
  </si>
  <si>
    <t>Eigeninitiativ</t>
  </si>
  <si>
    <t>Aufgabengemäß/funktional</t>
  </si>
  <si>
    <t>summe</t>
  </si>
  <si>
    <t>Dopplung eigenständig und aufgabengemäß in fünf Fällen</t>
  </si>
  <si>
    <t>52 von 57 räumen code-switching ein</t>
  </si>
  <si>
    <t>40 von 57 räumen 'eigenständiges' code-switching</t>
  </si>
  <si>
    <t>rot -- funktionale Sprachwechsel</t>
  </si>
  <si>
    <t>proband</t>
  </si>
  <si>
    <t>eigenstädiger sprw</t>
  </si>
  <si>
    <t>funktionaler sprw</t>
  </si>
  <si>
    <t>beides</t>
  </si>
  <si>
    <t>kein wechsel</t>
  </si>
  <si>
    <t>2019-coc (N=9=</t>
  </si>
  <si>
    <t>2019-hie (N=23)</t>
  </si>
  <si>
    <t>2019-f-a (N=7)</t>
  </si>
  <si>
    <t>2020-ona (N=9)</t>
  </si>
  <si>
    <t>anzahl sprachwechsel</t>
  </si>
  <si>
    <t>Kein Spr.w. (nur L2 verwendet)</t>
  </si>
  <si>
    <t>nur aufgabengemäße Spr.w.</t>
  </si>
  <si>
    <t>nur eigenständige Spr.w.</t>
  </si>
  <si>
    <t>eigenständige &amp; funktionale Spr.w.</t>
  </si>
  <si>
    <t>Geplante funktionale Sprachwechsel</t>
  </si>
  <si>
    <t>sonstiges</t>
  </si>
  <si>
    <t>Anzahl codierter Segmente "Gründe"</t>
  </si>
  <si>
    <t>Anzahl codierter Segmente "Phasen"</t>
  </si>
  <si>
    <t>Anzahl SuS, die Sprachwechsel einräumen</t>
  </si>
  <si>
    <t>Anzahl SuS, die die Phase benennen</t>
  </si>
  <si>
    <t>Anzahl SuS, die Gründe nennen</t>
  </si>
  <si>
    <t>davon funktionelle Sprachwechsel</t>
  </si>
  <si>
    <t>Summe</t>
  </si>
  <si>
    <t>a</t>
  </si>
  <si>
    <t>b</t>
  </si>
  <si>
    <t>c</t>
  </si>
  <si>
    <t>d</t>
  </si>
  <si>
    <t>e</t>
  </si>
  <si>
    <t>Pädagogische Funktion</t>
  </si>
  <si>
    <t>f</t>
  </si>
  <si>
    <t>Überwindung fremdsprachlicher Herausforderungen - Besserer Ausdruck in L1</t>
  </si>
  <si>
    <t>Überwindung fremdsprachlicher Herausforderungen - L1 leichter</t>
  </si>
  <si>
    <t>Überwindung fremdsprachlicher Herausforderungen - allgemein</t>
  </si>
  <si>
    <t>Überwindung fremdsprachlicher Herausforderungen - allgemeines Vokabular</t>
  </si>
  <si>
    <t>Überwindung fremdsprachlicher Herausforderungen - Fachvokabular</t>
  </si>
  <si>
    <t>Überwindung fremdsprachlicher Herausforderungen - eigene L2-Sprachkompetenz stößt an Grenzen</t>
  </si>
  <si>
    <t>Erwerb von Fachbegriffen/Fachsprache in zwei Sprachen (funktionale Sprachwechsel)</t>
  </si>
  <si>
    <t>Überwindung fremdsprachlicher Herausforderungen - Hilfestellung für weniger sprachkompetente SuS</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</si>
</sst>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ont>
    <font>
      <sz val="11"/>
      <color theme="1"/>
      <name val="Calibri"/>
      <family val="2"/>
      <scheme val="minor"/>
    </font>
    <font>
      <b/>
      <sz val="10"/>
      <name val="Calibri"/>
    </font>
    <font>
      <sz val="10"/>
      <color rgb="FF000000"/>
      <name val="Calibri"/>
    </font>
    <font>
      <sz val="10"/>
      <color rgb="FF000000"/>
      <name val="Calibri"/>
    </font>
    <font>
      <sz val="11"/>
      <name val="Calibri"/>
      <family val="2"/>
    </font>
    <font>
      <sz val="10"/>
      <color rgb="FF000000"/>
      <name val="Calibri"/>
      <family val="2"/>
    </font>
    <font>
      <sz val="11"/>
      <color rgb="FFFF0000"/>
      <name val="Calibri"/>
      <family val="2"/>
    </font>
    <font>
      <sz val="11"/>
      <color rgb="FF000000"/>
      <name val="Calibri"/>
      <family val="2"/>
    </font>
    <font>
      <b/>
      <sz val="11"/>
      <name val="Calibri"/>
      <family val="2"/>
    </font>
    <font>
      <sz val="10"/>
      <color rgb="FFFF0000"/>
      <name val="Calibri"/>
      <family val="2"/>
    </font>
    <font>
      <b/>
      <sz val="10"/>
      <name val="Calibri"/>
      <family val="2"/>
    </font>
  </fonts>
  <fills count="8">
    <fill>
      <patternFill patternType="none"/>
    </fill>
    <fill>
      <patternFill patternType="gray125"/>
    </fill>
    <fill>
      <patternFill patternType="solid">
        <fgColor rgb="FFB3CBE3"/>
      </patternFill>
    </fill>
    <fill>
      <patternFill patternType="solid">
        <fgColor rgb="FFF0F5FA"/>
      </patternFill>
    </fill>
    <fill>
      <patternFill patternType="solid">
        <fgColor rgb="FFF0F5FA"/>
      </patternFill>
    </fill>
    <fill>
      <patternFill patternType="solid">
        <fgColor rgb="FFF0F5FA"/>
      </patternFill>
    </fill>
    <fill>
      <patternFill patternType="solid">
        <fgColor rgb="FFFFFF00"/>
        <bgColor indexed="64"/>
      </patternFill>
    </fill>
    <fill>
      <patternFill patternType="solid">
        <fgColor theme="5" tint="0.79998168889431442"/>
        <bgColor indexed="64"/>
      </patternFill>
    </fill>
  </fills>
  <borders count="15">
    <border>
      <left/>
      <right/>
      <top/>
      <bottom/>
      <diagonal/>
    </border>
    <border>
      <left/>
      <right/>
      <top/>
      <bottom style="thin">
        <color rgb="FFBFBFBF"/>
      </bottom>
      <diagonal/>
    </border>
    <border>
      <left/>
      <right/>
      <top/>
      <bottom style="thin">
        <color rgb="FFBFBFBF"/>
      </bottom>
      <diagonal/>
    </border>
    <border>
      <left/>
      <right/>
      <top/>
      <bottom style="thin">
        <color rgb="FFBFBFBF"/>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5" fillId="0" borderId="0"/>
    <xf numFmtId="0" fontId="1" fillId="0" borderId="0"/>
  </cellStyleXfs>
  <cellXfs count="72">
    <xf numFmtId="0" fontId="0" fillId="0" borderId="0" xfId="0"/>
    <xf numFmtId="49" fontId="3" fillId="3" borderId="2" xfId="0" applyNumberFormat="1" applyFont="1" applyFill="1" applyBorder="1" applyAlignment="1">
      <alignment horizontal="left" vertical="top"/>
    </xf>
    <xf numFmtId="49" fontId="4" fillId="4" borderId="3" xfId="0" applyNumberFormat="1" applyFont="1" applyFill="1" applyBorder="1" applyAlignment="1">
      <alignment horizontal="left" vertical="top" wrapText="1"/>
    </xf>
    <xf numFmtId="49" fontId="3" fillId="5" borderId="0" xfId="0" applyNumberFormat="1" applyFont="1" applyFill="1" applyBorder="1" applyAlignment="1">
      <alignment horizontal="left" vertical="top"/>
    </xf>
    <xf numFmtId="0" fontId="5" fillId="0" borderId="0" xfId="0" applyFont="1"/>
    <xf numFmtId="49" fontId="6" fillId="5" borderId="0" xfId="0" applyNumberFormat="1" applyFont="1" applyFill="1" applyBorder="1" applyAlignment="1">
      <alignment horizontal="left" vertical="top"/>
    </xf>
    <xf numFmtId="49" fontId="3" fillId="3" borderId="1" xfId="0" applyNumberFormat="1" applyFont="1" applyFill="1" applyBorder="1" applyAlignment="1">
      <alignment horizontal="left" vertical="top"/>
    </xf>
    <xf numFmtId="49" fontId="2" fillId="2" borderId="2" xfId="0" applyNumberFormat="1" applyFont="1" applyFill="1" applyBorder="1" applyAlignment="1">
      <alignment horizontal="left" vertical="top"/>
    </xf>
    <xf numFmtId="49" fontId="4" fillId="4" borderId="1" xfId="0" applyNumberFormat="1" applyFont="1" applyFill="1" applyBorder="1" applyAlignment="1">
      <alignment horizontal="left" vertical="top" wrapText="1"/>
    </xf>
    <xf numFmtId="49" fontId="2" fillId="2" borderId="3" xfId="0" applyNumberFormat="1" applyFont="1" applyFill="1" applyBorder="1" applyAlignment="1">
      <alignment horizontal="left" vertical="top"/>
    </xf>
    <xf numFmtId="49" fontId="6" fillId="3" borderId="2" xfId="0" applyNumberFormat="1" applyFont="1" applyFill="1" applyBorder="1" applyAlignment="1">
      <alignment horizontal="left" vertical="top"/>
    </xf>
    <xf numFmtId="0" fontId="5" fillId="0" borderId="0" xfId="0" applyFont="1" applyFill="1"/>
    <xf numFmtId="49" fontId="6" fillId="0" borderId="0" xfId="0" applyNumberFormat="1" applyFont="1" applyFill="1" applyBorder="1" applyAlignment="1">
      <alignment horizontal="left" vertical="top"/>
    </xf>
    <xf numFmtId="49" fontId="3" fillId="0" borderId="0" xfId="0" applyNumberFormat="1" applyFont="1" applyFill="1" applyBorder="1" applyAlignment="1">
      <alignment horizontal="left" vertical="top"/>
    </xf>
    <xf numFmtId="0" fontId="0" fillId="0" borderId="0" xfId="0" applyFill="1"/>
    <xf numFmtId="0" fontId="7" fillId="0" borderId="0" xfId="0" applyFont="1"/>
    <xf numFmtId="1" fontId="0" fillId="0" borderId="0" xfId="0" applyNumberFormat="1"/>
    <xf numFmtId="1" fontId="5" fillId="0" borderId="0" xfId="0" applyNumberFormat="1" applyFont="1"/>
    <xf numFmtId="49" fontId="8" fillId="0" borderId="0" xfId="0" applyNumberFormat="1" applyFont="1" applyFill="1" applyBorder="1" applyAlignment="1">
      <alignment horizontal="left" vertical="top"/>
    </xf>
    <xf numFmtId="49" fontId="6" fillId="0" borderId="2" xfId="0" applyNumberFormat="1" applyFont="1" applyFill="1" applyBorder="1" applyAlignment="1">
      <alignment horizontal="left" vertical="top"/>
    </xf>
    <xf numFmtId="49" fontId="3" fillId="0" borderId="2" xfId="0" applyNumberFormat="1" applyFont="1" applyFill="1" applyBorder="1" applyAlignment="1">
      <alignment horizontal="left" vertical="top"/>
    </xf>
    <xf numFmtId="0" fontId="9" fillId="0" borderId="0" xfId="0" applyFont="1"/>
    <xf numFmtId="49" fontId="8" fillId="0" borderId="2" xfId="0" applyNumberFormat="1" applyFont="1" applyFill="1" applyBorder="1" applyAlignment="1">
      <alignment horizontal="left" vertical="top"/>
    </xf>
    <xf numFmtId="0" fontId="5" fillId="6" borderId="0" xfId="0" applyFont="1" applyFill="1"/>
    <xf numFmtId="0" fontId="0" fillId="6" borderId="0" xfId="0" applyFill="1"/>
    <xf numFmtId="0" fontId="0" fillId="0" borderId="0" xfId="0" applyAlignment="1">
      <alignment horizontal="center"/>
    </xf>
    <xf numFmtId="0" fontId="5" fillId="0" borderId="0" xfId="0" applyFont="1" applyAlignment="1">
      <alignment horizontal="center"/>
    </xf>
    <xf numFmtId="1" fontId="0" fillId="0" borderId="0" xfId="0" applyNumberFormat="1" applyAlignment="1">
      <alignment horizontal="center"/>
    </xf>
    <xf numFmtId="0" fontId="5" fillId="7" borderId="0" xfId="0" applyFont="1" applyFill="1"/>
    <xf numFmtId="0" fontId="0" fillId="7" borderId="0" xfId="0" applyFill="1" applyAlignment="1">
      <alignment horizontal="center"/>
    </xf>
    <xf numFmtId="0" fontId="0" fillId="7" borderId="0" xfId="0" applyFill="1"/>
    <xf numFmtId="49" fontId="6" fillId="6" borderId="0" xfId="0" applyNumberFormat="1" applyFont="1" applyFill="1" applyBorder="1" applyAlignment="1">
      <alignment horizontal="left" vertical="top"/>
    </xf>
    <xf numFmtId="49" fontId="3" fillId="3" borderId="0" xfId="0" applyNumberFormat="1" applyFont="1" applyFill="1" applyBorder="1" applyAlignment="1">
      <alignment horizontal="left" vertical="top"/>
    </xf>
    <xf numFmtId="49" fontId="4" fillId="4" borderId="0" xfId="0" applyNumberFormat="1" applyFont="1" applyFill="1" applyBorder="1" applyAlignment="1">
      <alignment horizontal="left" vertical="top" wrapText="1"/>
    </xf>
    <xf numFmtId="49" fontId="3" fillId="0" borderId="4" xfId="0" applyNumberFormat="1" applyFont="1" applyFill="1" applyBorder="1" applyAlignment="1">
      <alignment horizontal="left" vertical="top"/>
    </xf>
    <xf numFmtId="0" fontId="0" fillId="0" borderId="4" xfId="0" applyBorder="1" applyAlignment="1">
      <alignment horizontal="center"/>
    </xf>
    <xf numFmtId="49" fontId="10" fillId="3" borderId="2" xfId="0" applyNumberFormat="1" applyFont="1" applyFill="1" applyBorder="1" applyAlignment="1">
      <alignment horizontal="left" vertical="top"/>
    </xf>
    <xf numFmtId="49" fontId="10" fillId="4" borderId="3" xfId="0" applyNumberFormat="1" applyFont="1" applyFill="1" applyBorder="1" applyAlignment="1">
      <alignment horizontal="left" vertical="top" wrapText="1"/>
    </xf>
    <xf numFmtId="49" fontId="10" fillId="5" borderId="0" xfId="0" applyNumberFormat="1" applyFont="1" applyFill="1" applyBorder="1" applyAlignment="1">
      <alignment horizontal="left" vertical="top"/>
    </xf>
    <xf numFmtId="0" fontId="5" fillId="0" borderId="0" xfId="0" applyFont="1" applyAlignment="1">
      <alignment horizontal="right"/>
    </xf>
    <xf numFmtId="49" fontId="6" fillId="4" borderId="3" xfId="0" applyNumberFormat="1" applyFont="1" applyFill="1" applyBorder="1" applyAlignment="1">
      <alignment horizontal="left" vertical="top" wrapText="1"/>
    </xf>
    <xf numFmtId="0" fontId="5" fillId="0" borderId="0" xfId="0" applyFont="1" applyBorder="1"/>
    <xf numFmtId="0" fontId="0" fillId="0" borderId="0" xfId="0" applyBorder="1"/>
    <xf numFmtId="0" fontId="5" fillId="6" borderId="0" xfId="0" applyFont="1" applyFill="1" applyAlignment="1">
      <alignment horizontal="left"/>
    </xf>
    <xf numFmtId="0" fontId="0" fillId="0" borderId="0" xfId="0" applyAlignment="1">
      <alignment horizontal="left"/>
    </xf>
    <xf numFmtId="0" fontId="5" fillId="0" borderId="0" xfId="0" applyFont="1" applyAlignment="1">
      <alignment horizontal="left"/>
    </xf>
    <xf numFmtId="0" fontId="5" fillId="0" borderId="0" xfId="1"/>
    <xf numFmtId="49" fontId="6" fillId="5" borderId="3" xfId="2" applyNumberFormat="1" applyFont="1" applyFill="1" applyBorder="1" applyAlignment="1">
      <alignment horizontal="left" vertical="top"/>
    </xf>
    <xf numFmtId="49" fontId="11" fillId="2" borderId="3" xfId="2" applyNumberFormat="1" applyFont="1" applyFill="1" applyBorder="1" applyAlignment="1">
      <alignment horizontal="left" vertical="top"/>
    </xf>
    <xf numFmtId="0" fontId="5" fillId="0" borderId="0" xfId="1" applyFont="1"/>
    <xf numFmtId="0" fontId="5" fillId="6" borderId="0" xfId="0" applyFont="1" applyFill="1" applyBorder="1"/>
    <xf numFmtId="0" fontId="0" fillId="6" borderId="0" xfId="0" applyFill="1" applyBorder="1"/>
    <xf numFmtId="1" fontId="0" fillId="0" borderId="5" xfId="0" applyNumberFormat="1"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6" xfId="0" applyBorder="1"/>
    <xf numFmtId="0" fontId="0" fillId="0" borderId="8" xfId="0" applyBorder="1" applyAlignment="1">
      <alignment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left" vertical="center"/>
    </xf>
    <xf numFmtId="1" fontId="0" fillId="0" borderId="0" xfId="0" applyNumberFormat="1" applyBorder="1" applyAlignment="1">
      <alignment horizontal="center" vertical="center"/>
    </xf>
    <xf numFmtId="1" fontId="0" fillId="0" borderId="11" xfId="0" applyNumberFormat="1" applyBorder="1" applyAlignment="1">
      <alignment horizontal="center"/>
    </xf>
    <xf numFmtId="0" fontId="0" fillId="0" borderId="0" xfId="0" applyBorder="1" applyAlignment="1">
      <alignment horizontal="center" vertical="center"/>
    </xf>
    <xf numFmtId="0" fontId="0" fillId="0" borderId="11" xfId="0" applyBorder="1" applyAlignment="1">
      <alignment horizontal="center"/>
    </xf>
    <xf numFmtId="0" fontId="5" fillId="0" borderId="7" xfId="0" applyFont="1" applyBorder="1" applyAlignment="1">
      <alignment horizontal="left" vertical="center"/>
    </xf>
    <xf numFmtId="0" fontId="0" fillId="0" borderId="12" xfId="0" applyBorder="1" applyAlignment="1">
      <alignment horizontal="center"/>
    </xf>
    <xf numFmtId="0" fontId="5" fillId="0" borderId="13" xfId="0" applyFont="1" applyBorder="1" applyAlignment="1">
      <alignment horizontal="left"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center"/>
    </xf>
  </cellXfs>
  <cellStyles count="3">
    <cellStyle name="Standard" xfId="0" builtinId="0"/>
    <cellStyle name="Standard 2" xfId="1"/>
    <cellStyle name="Standard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de-DE" sz="1400" b="0" i="0" u="none" strike="noStrike" kern="1200" spc="0" baseline="0">
                <a:solidFill>
                  <a:schemeClr val="tx1"/>
                </a:solidFill>
                <a:latin typeface="+mn-lt"/>
                <a:ea typeface="+mn-ea"/>
                <a:cs typeface="+mn-cs"/>
              </a:defRPr>
            </a:pPr>
            <a:r>
              <a:rPr lang="de-DE" sz="1400" b="0" i="0" u="none" strike="noStrike" kern="1200" spc="0" baseline="0">
                <a:solidFill>
                  <a:schemeClr val="tx1"/>
                </a:solidFill>
                <a:latin typeface="+mn-lt"/>
                <a:ea typeface="+mn-ea"/>
                <a:cs typeface="+mn-cs"/>
              </a:rPr>
              <a:t>Wann Sprachwechsel? - Phasen</a:t>
            </a:r>
          </a:p>
        </c:rich>
      </c:tx>
      <c:layout/>
      <c:overlay val="0"/>
      <c:spPr>
        <a:noFill/>
        <a:ln>
          <a:noFill/>
        </a:ln>
        <a:effectLst/>
      </c:spPr>
      <c:txPr>
        <a:bodyPr rot="0" spcFirstLastPara="1" vertOverflow="ellipsis" vert="horz" wrap="square" anchor="ctr" anchorCtr="1"/>
        <a:lstStyle/>
        <a:p>
          <a:pPr algn="ctr" rtl="0">
            <a:defRPr lang="de-DE" sz="1400" b="0" i="0" u="none" strike="noStrike" kern="1200" spc="0" baseline="0">
              <a:solidFill>
                <a:schemeClr val="tx1"/>
              </a:solidFill>
              <a:latin typeface="+mn-lt"/>
              <a:ea typeface="+mn-ea"/>
              <a:cs typeface="+mn-cs"/>
            </a:defRPr>
          </a:pPr>
          <a:endParaRPr lang="de-DE"/>
        </a:p>
      </c:txPr>
    </c:title>
    <c:autoTitleDeleted val="0"/>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de-DE" sz="9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'ganze Zeit-Frisch'!$P$36:$P$41</c:f>
              <c:strCache>
                <c:ptCount val="6"/>
                <c:pt idx="0">
                  <c:v>Gruppenarbeit</c:v>
                </c:pt>
                <c:pt idx="1">
                  <c:v>Privatgespräch</c:v>
                </c:pt>
                <c:pt idx="2">
                  <c:v>Experimentieren</c:v>
                </c:pt>
                <c:pt idx="3">
                  <c:v>Partnerarbeit</c:v>
                </c:pt>
                <c:pt idx="4">
                  <c:v>Kein Sprachwechsel, immer L2</c:v>
                </c:pt>
                <c:pt idx="5">
                  <c:v>Funktionaler Spr.wechsel, geplant</c:v>
                </c:pt>
              </c:strCache>
            </c:strRef>
          </c:cat>
          <c:val>
            <c:numRef>
              <c:f>'ganze Zeit-Frisch'!$Q$36:$Q$41</c:f>
              <c:numCache>
                <c:formatCode>General</c:formatCode>
                <c:ptCount val="6"/>
                <c:pt idx="0">
                  <c:v>1</c:v>
                </c:pt>
                <c:pt idx="1">
                  <c:v>3</c:v>
                </c:pt>
                <c:pt idx="2">
                  <c:v>4</c:v>
                </c:pt>
                <c:pt idx="3">
                  <c:v>6</c:v>
                </c:pt>
                <c:pt idx="4">
                  <c:v>8</c:v>
                </c:pt>
                <c:pt idx="5">
                  <c:v>12</c:v>
                </c:pt>
              </c:numCache>
            </c:numRef>
          </c:val>
        </c:ser>
        <c:dLbls>
          <c:dLblPos val="outEnd"/>
          <c:showLegendKey val="0"/>
          <c:showVal val="1"/>
          <c:showCatName val="0"/>
          <c:showSerName val="0"/>
          <c:showPercent val="0"/>
          <c:showBubbleSize val="0"/>
        </c:dLbls>
        <c:gapWidth val="182"/>
        <c:axId val="453496848"/>
        <c:axId val="453495672"/>
      </c:barChart>
      <c:catAx>
        <c:axId val="453496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453495672"/>
        <c:crosses val="autoZero"/>
        <c:auto val="1"/>
        <c:lblAlgn val="ctr"/>
        <c:lblOffset val="100"/>
        <c:noMultiLvlLbl val="0"/>
      </c:catAx>
      <c:valAx>
        <c:axId val="453495672"/>
        <c:scaling>
          <c:orientation val="minMax"/>
          <c:max val="7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lgn="ctr">
              <a:defRPr lang="de-DE" sz="900" b="0" i="0" u="none" strike="noStrike" kern="1200" baseline="0">
                <a:solidFill>
                  <a:schemeClr val="tx1"/>
                </a:solidFill>
                <a:latin typeface="+mn-lt"/>
                <a:ea typeface="+mn-ea"/>
                <a:cs typeface="+mn-cs"/>
              </a:defRPr>
            </a:pPr>
            <a:endParaRPr lang="de-DE"/>
          </a:p>
        </c:txPr>
        <c:crossAx val="453496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de-DE">
                <a:solidFill>
                  <a:schemeClr val="tx1"/>
                </a:solidFill>
              </a:rPr>
              <a:t>Warum Sprachwechsel? - Gründe</a:t>
            </a:r>
            <a:r>
              <a:rPr lang="de-DE" baseline="0">
                <a:solidFill>
                  <a:schemeClr val="tx1"/>
                </a:solidFill>
              </a:rPr>
              <a:t> (Frisch 2016)</a:t>
            </a:r>
            <a:endParaRPr lang="de-DE">
              <a:solidFill>
                <a:schemeClr val="tx1"/>
              </a:solidFill>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de-DE"/>
        </a:p>
      </c:txPr>
    </c:title>
    <c:autoTitleDeleted val="0"/>
    <c:plotArea>
      <c:layout/>
      <c:barChart>
        <c:barDir val="bar"/>
        <c:grouping val="clustered"/>
        <c:varyColors val="0"/>
        <c:ser>
          <c:idx val="0"/>
          <c:order val="0"/>
          <c:spPr>
            <a:solidFill>
              <a:schemeClr val="accent1"/>
            </a:solidFill>
            <a:ln>
              <a:noFill/>
            </a:ln>
            <a:effectLst/>
          </c:spPr>
          <c:invertIfNegative val="0"/>
          <c:dLbls>
            <c:numFmt formatCode="General" sourceLinked="0"/>
            <c:spPr>
              <a:noFill/>
              <a:ln>
                <a:noFill/>
              </a:ln>
              <a:effectLst/>
            </c:spPr>
            <c:txPr>
              <a:bodyPr rot="0" spcFirstLastPara="1" vertOverflow="ellipsis" vert="horz" wrap="square" lIns="38100" tIns="19050" rIns="38100" bIns="19050" anchor="ctr" anchorCtr="0">
                <a:spAutoFit/>
              </a:bodyPr>
              <a:lstStyle/>
              <a:p>
                <a:pPr algn="ctr">
                  <a:defRPr lang="de-DE" sz="90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'ganze Zeit-Frisch'!$P$44:$P$49</c:f>
              <c:strCache>
                <c:ptCount val="6"/>
                <c:pt idx="0">
                  <c:v>Sonstiges</c:v>
                </c:pt>
                <c:pt idx="1">
                  <c:v>Pädagogische Funktion</c:v>
                </c:pt>
                <c:pt idx="2">
                  <c:v>Affektive Funktion</c:v>
                </c:pt>
                <c:pt idx="3">
                  <c:v>Zeitökonomische Funktion</c:v>
                </c:pt>
                <c:pt idx="4">
                  <c:v>Kommunikative Funktion</c:v>
                </c:pt>
                <c:pt idx="5">
                  <c:v>Kognitive Funktion</c:v>
                </c:pt>
              </c:strCache>
            </c:strRef>
          </c:cat>
          <c:val>
            <c:numRef>
              <c:f>'ganze Zeit-Frisch'!$Q$44:$Q$49</c:f>
              <c:numCache>
                <c:formatCode>General</c:formatCode>
                <c:ptCount val="6"/>
                <c:pt idx="0">
                  <c:v>4</c:v>
                </c:pt>
                <c:pt idx="1">
                  <c:v>0</c:v>
                </c:pt>
                <c:pt idx="2">
                  <c:v>1</c:v>
                </c:pt>
                <c:pt idx="3">
                  <c:v>1</c:v>
                </c:pt>
                <c:pt idx="4">
                  <c:v>68</c:v>
                </c:pt>
                <c:pt idx="5">
                  <c:v>10</c:v>
                </c:pt>
              </c:numCache>
            </c:numRef>
          </c:val>
        </c:ser>
        <c:dLbls>
          <c:showLegendKey val="0"/>
          <c:showVal val="0"/>
          <c:showCatName val="0"/>
          <c:showSerName val="0"/>
          <c:showPercent val="0"/>
          <c:showBubbleSize val="0"/>
        </c:dLbls>
        <c:gapWidth val="182"/>
        <c:axId val="453496064"/>
        <c:axId val="444109400"/>
      </c:barChart>
      <c:catAx>
        <c:axId val="4534960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de-DE" sz="900" b="0" i="0" u="none" strike="noStrike" kern="1200" baseline="0">
                <a:solidFill>
                  <a:schemeClr val="tx1"/>
                </a:solidFill>
                <a:latin typeface="+mn-lt"/>
                <a:ea typeface="+mn-ea"/>
                <a:cs typeface="+mn-cs"/>
              </a:defRPr>
            </a:pPr>
            <a:endParaRPr lang="de-DE"/>
          </a:p>
        </c:txPr>
        <c:crossAx val="444109400"/>
        <c:crosses val="autoZero"/>
        <c:auto val="1"/>
        <c:lblAlgn val="ctr"/>
        <c:lblOffset val="100"/>
        <c:noMultiLvlLbl val="0"/>
      </c:catAx>
      <c:valAx>
        <c:axId val="444109400"/>
        <c:scaling>
          <c:orientation val="minMax"/>
          <c:max val="75"/>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lgn="ctr">
              <a:defRPr lang="de-DE" sz="900" b="0" i="0" u="none" strike="noStrike" kern="1200" baseline="0">
                <a:solidFill>
                  <a:schemeClr val="tx1"/>
                </a:solidFill>
                <a:latin typeface="+mn-lt"/>
                <a:ea typeface="+mn-ea"/>
                <a:cs typeface="+mn-cs"/>
              </a:defRPr>
            </a:pPr>
            <a:endParaRPr lang="de-DE"/>
          </a:p>
        </c:txPr>
        <c:crossAx val="4534960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Auffächerung der Erscheinungsform "Kommunikative</a:t>
            </a:r>
            <a:r>
              <a:rPr lang="de-DE" baseline="0"/>
              <a:t> Funktion" (Frisch 2016)</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6.5064451799921888E-2"/>
          <c:y val="0.16675386634095662"/>
          <c:w val="0.55581176373841001"/>
          <c:h val="0.74319935141962612"/>
        </c:manualLayout>
      </c:layout>
      <c:ofPieChart>
        <c:ofPieType val="bar"/>
        <c:varyColors val="1"/>
        <c:ser>
          <c:idx val="0"/>
          <c:order val="0"/>
          <c:explosion val="4"/>
          <c:dPt>
            <c:idx val="0"/>
            <c:bubble3D val="0"/>
            <c:spPr>
              <a:solidFill>
                <a:schemeClr val="accent1"/>
              </a:solidFill>
              <a:ln w="19050">
                <a:solidFill>
                  <a:schemeClr val="accent1"/>
                </a:solidFill>
              </a:ln>
              <a:effectLst/>
            </c:spPr>
          </c:dPt>
          <c:dPt>
            <c:idx val="1"/>
            <c:bubble3D val="0"/>
            <c:spPr>
              <a:solidFill>
                <a:schemeClr val="accent2"/>
              </a:solidFill>
              <a:ln w="19050">
                <a:solidFill>
                  <a:schemeClr val="accent2"/>
                </a:solidFill>
              </a:ln>
              <a:effectLst/>
            </c:spPr>
          </c:dPt>
          <c:dPt>
            <c:idx val="2"/>
            <c:bubble3D val="0"/>
            <c:spPr>
              <a:solidFill>
                <a:schemeClr val="accent3"/>
              </a:solidFill>
              <a:ln w="19050">
                <a:solidFill>
                  <a:schemeClr val="accent3"/>
                </a:solidFill>
              </a:ln>
              <a:effectLst/>
            </c:spPr>
          </c:dPt>
          <c:dPt>
            <c:idx val="3"/>
            <c:bubble3D val="0"/>
            <c:spPr>
              <a:solidFill>
                <a:schemeClr val="accent4"/>
              </a:solidFill>
              <a:ln w="19050">
                <a:solidFill>
                  <a:schemeClr val="accent4"/>
                </a:solidFill>
              </a:ln>
              <a:effectLst/>
            </c:spPr>
          </c:dPt>
          <c:dPt>
            <c:idx val="4"/>
            <c:bubble3D val="0"/>
            <c:spPr>
              <a:solidFill>
                <a:schemeClr val="accent5"/>
              </a:solidFill>
              <a:ln w="19050">
                <a:solidFill>
                  <a:schemeClr val="accent5"/>
                </a:solidFill>
              </a:ln>
              <a:effectLst/>
            </c:spPr>
          </c:dPt>
          <c:dPt>
            <c:idx val="5"/>
            <c:bubble3D val="0"/>
            <c:spPr>
              <a:solidFill>
                <a:schemeClr val="accent6"/>
              </a:solidFill>
              <a:ln w="19050">
                <a:solidFill>
                  <a:schemeClr val="accent6"/>
                </a:solidFill>
              </a:ln>
              <a:effectLst/>
            </c:spPr>
          </c:dPt>
          <c:dPt>
            <c:idx val="6"/>
            <c:bubble3D val="0"/>
            <c:spPr>
              <a:solidFill>
                <a:srgbClr val="7030A0"/>
              </a:solidFill>
              <a:ln w="19050">
                <a:solidFill>
                  <a:srgbClr val="7030A0"/>
                </a:solidFill>
              </a:ln>
              <a:effectLst/>
            </c:spPr>
          </c:dPt>
          <c:dPt>
            <c:idx val="7"/>
            <c:bubble3D val="0"/>
            <c:explosion val="14"/>
            <c:spPr>
              <a:gradFill>
                <a:gsLst>
                  <a:gs pos="33000">
                    <a:schemeClr val="accent5"/>
                  </a:gs>
                  <a:gs pos="63000">
                    <a:schemeClr val="accent6"/>
                  </a:gs>
                  <a:gs pos="88000">
                    <a:srgbClr val="7030A0"/>
                  </a:gs>
                </a:gsLst>
                <a:lin ang="5400000" scaled="1"/>
              </a:gra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'ganze Zeit-Frisch'!$M$65:$M$71</c:f>
              <c:strCache>
                <c:ptCount val="7"/>
                <c:pt idx="0">
                  <c:v>Überwindung fremdsprachlicher Herausforderungen - allg.</c:v>
                </c:pt>
                <c:pt idx="1">
                  <c:v>Überwindung fremdsprachlicher Herausforderungen - allg. Begriff/Vok.</c:v>
                </c:pt>
                <c:pt idx="2">
                  <c:v>Verständnissicherung</c:v>
                </c:pt>
                <c:pt idx="3">
                  <c:v>Erwerb von Fachbegriffen/Fachsprache in zwei Sprachen</c:v>
                </c:pt>
                <c:pt idx="4">
                  <c:v>Überwindung fremdsprachlicher Herausforderungen - Fachbegriff</c:v>
                </c:pt>
                <c:pt idx="5">
                  <c:v>Überwindung fremdsprachlicher Herausforderungen - Besserer Ausdruck in D</c:v>
                </c:pt>
                <c:pt idx="6">
                  <c:v>Überwindung fremdsprachlicher Herausforderungen - D leichter</c:v>
                </c:pt>
              </c:strCache>
            </c:strRef>
          </c:cat>
          <c:val>
            <c:numRef>
              <c:f>'ganze Zeit-Frisch'!$N$65:$N$71</c:f>
              <c:numCache>
                <c:formatCode>General</c:formatCode>
                <c:ptCount val="7"/>
                <c:pt idx="0">
                  <c:v>18</c:v>
                </c:pt>
                <c:pt idx="1">
                  <c:v>16</c:v>
                </c:pt>
                <c:pt idx="2">
                  <c:v>14</c:v>
                </c:pt>
                <c:pt idx="3">
                  <c:v>12</c:v>
                </c:pt>
                <c:pt idx="4">
                  <c:v>3</c:v>
                </c:pt>
                <c:pt idx="5">
                  <c:v>2</c:v>
                </c:pt>
                <c:pt idx="6">
                  <c:v>2</c:v>
                </c:pt>
              </c:numCache>
            </c:numRef>
          </c:val>
        </c:ser>
        <c:dLbls>
          <c:showLegendKey val="0"/>
          <c:showVal val="0"/>
          <c:showCatName val="0"/>
          <c:showSerName val="0"/>
          <c:showPercent val="0"/>
          <c:showBubbleSize val="0"/>
          <c:showLeaderLines val="1"/>
        </c:dLbls>
        <c:gapWidth val="150"/>
        <c:secondPieSize val="50"/>
        <c:serLines>
          <c:spPr>
            <a:ln w="9525" cap="flat" cmpd="sng" algn="ctr">
              <a:solidFill>
                <a:schemeClr val="tx1">
                  <a:lumMod val="35000"/>
                  <a:lumOff val="65000"/>
                </a:schemeClr>
              </a:solidFill>
              <a:round/>
            </a:ln>
            <a:effectLst/>
          </c:spPr>
        </c:serLines>
      </c:ofPieChart>
      <c:spPr>
        <a:noFill/>
        <a:ln>
          <a:noFill/>
        </a:ln>
        <a:effectLst/>
      </c:spPr>
    </c:plotArea>
    <c:legend>
      <c:legendPos val="r"/>
      <c:legendEntry>
        <c:idx val="0"/>
        <c:txPr>
          <a:bodyPr rot="0" spcFirstLastPara="1" vertOverflow="ellipsis" vert="horz" wrap="square" anchor="ctr" anchorCtr="1"/>
          <a:lstStyle/>
          <a:p>
            <a:pPr>
              <a:defRPr lang="de-DE" sz="900" b="0" i="0" u="none" strike="noStrike" kern="1200" baseline="0">
                <a:ln>
                  <a:noFill/>
                </a:ln>
                <a:solidFill>
                  <a:schemeClr val="tx1">
                    <a:lumMod val="65000"/>
                    <a:lumOff val="35000"/>
                  </a:schemeClr>
                </a:solidFill>
                <a:latin typeface="+mn-lt"/>
                <a:ea typeface="+mn-ea"/>
                <a:cs typeface="+mn-cs"/>
              </a:defRPr>
            </a:pPr>
            <a:endParaRPr lang="de-DE"/>
          </a:p>
        </c:txPr>
      </c:legendEntry>
      <c:legendEntry>
        <c:idx val="1"/>
        <c:txPr>
          <a:bodyPr rot="0" spcFirstLastPara="1" vertOverflow="ellipsis" vert="horz" wrap="square" anchor="ctr" anchorCtr="1"/>
          <a:lstStyle/>
          <a:p>
            <a:pPr>
              <a:defRPr lang="de-DE" sz="900" b="0" i="0" u="none" strike="noStrike" kern="1200" baseline="0">
                <a:solidFill>
                  <a:schemeClr val="tx1">
                    <a:lumMod val="65000"/>
                    <a:lumOff val="35000"/>
                  </a:schemeClr>
                </a:solidFill>
                <a:latin typeface="+mn-lt"/>
                <a:ea typeface="+mn-ea"/>
                <a:cs typeface="+mn-cs"/>
              </a:defRPr>
            </a:pPr>
            <a:endParaRPr lang="de-DE"/>
          </a:p>
        </c:txPr>
      </c:legendEntry>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de-DE" sz="1400" b="0" i="0" baseline="0">
                <a:effectLst/>
              </a:rPr>
              <a:t>Auffächerung der Erscheinungsform "Kommunikative Funktion" (Frisch 2016)</a:t>
            </a:r>
            <a:endParaRPr lang="de-DE" sz="1400">
              <a:effectLst/>
            </a:endParaRPr>
          </a:p>
          <a:p>
            <a:pPr marL="0" marR="0" lvl="0" indent="0" algn="ctr" defTabSz="914400" rtl="0" eaLnBrk="1" fontAlgn="auto" latinLnBrk="0" hangingPunct="1">
              <a:lnSpc>
                <a:spcPct val="100000"/>
              </a:lnSpc>
              <a:spcBef>
                <a:spcPts val="0"/>
              </a:spcBef>
              <a:spcAft>
                <a:spcPts val="0"/>
              </a:spcAft>
              <a:buClrTx/>
              <a:buSzTx/>
              <a:buFontTx/>
              <a:buNone/>
              <a:tabLst/>
              <a:defRPr sz="1400">
                <a:solidFill>
                  <a:sysClr val="windowText" lastClr="000000">
                    <a:lumMod val="65000"/>
                    <a:lumOff val="35000"/>
                  </a:sysClr>
                </a:solidFill>
              </a:defRPr>
            </a:pPr>
            <a:endParaRPr lang="de-DE" sz="1400"/>
          </a:p>
        </c:rich>
      </c:tx>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de-DE"/>
        </a:p>
      </c:txPr>
    </c:title>
    <c:autoTitleDeleted val="0"/>
    <c:plotArea>
      <c:layout/>
      <c:ofPieChart>
        <c:ofPieType val="bar"/>
        <c:varyColors val="1"/>
        <c:ser>
          <c:idx val="0"/>
          <c:order val="0"/>
          <c:explosion val="4"/>
          <c:dPt>
            <c:idx val="0"/>
            <c:bubble3D val="0"/>
            <c:spPr>
              <a:solidFill>
                <a:schemeClr val="accent1"/>
              </a:solidFill>
              <a:ln w="19050">
                <a:solidFill>
                  <a:schemeClr val="accent1"/>
                </a:solidFill>
              </a:ln>
              <a:effectLst/>
            </c:spPr>
          </c:dPt>
          <c:dPt>
            <c:idx val="1"/>
            <c:bubble3D val="0"/>
            <c:spPr>
              <a:solidFill>
                <a:schemeClr val="accent2"/>
              </a:solidFill>
              <a:ln w="19050">
                <a:solidFill>
                  <a:schemeClr val="accent2"/>
                </a:solidFill>
              </a:ln>
              <a:effectLst/>
            </c:spPr>
          </c:dPt>
          <c:dPt>
            <c:idx val="2"/>
            <c:bubble3D val="0"/>
            <c:spPr>
              <a:solidFill>
                <a:schemeClr val="accent3"/>
              </a:solidFill>
              <a:ln w="19050">
                <a:solidFill>
                  <a:schemeClr val="accent3"/>
                </a:solidFill>
              </a:ln>
              <a:effectLst/>
            </c:spPr>
          </c:dPt>
          <c:dPt>
            <c:idx val="3"/>
            <c:bubble3D val="0"/>
            <c:spPr>
              <a:solidFill>
                <a:schemeClr val="accent4"/>
              </a:solidFill>
              <a:ln w="19050">
                <a:solidFill>
                  <a:schemeClr val="accent4"/>
                </a:solidFill>
              </a:ln>
              <a:effectLst/>
            </c:spPr>
          </c:dPt>
          <c:dPt>
            <c:idx val="4"/>
            <c:bubble3D val="0"/>
            <c:spPr>
              <a:solidFill>
                <a:schemeClr val="accent5"/>
              </a:solidFill>
              <a:ln w="19050">
                <a:solidFill>
                  <a:schemeClr val="accent5"/>
                </a:solidFill>
              </a:ln>
              <a:effectLst/>
            </c:spPr>
          </c:dPt>
          <c:dPt>
            <c:idx val="5"/>
            <c:bubble3D val="0"/>
            <c:spPr>
              <a:solidFill>
                <a:schemeClr val="accent6"/>
              </a:solidFill>
              <a:ln w="19050">
                <a:solidFill>
                  <a:schemeClr val="accent6"/>
                </a:solidFill>
              </a:ln>
              <a:effectLst/>
            </c:spPr>
          </c:dPt>
          <c:dPt>
            <c:idx val="6"/>
            <c:bubble3D val="0"/>
            <c:spPr>
              <a:solidFill>
                <a:srgbClr val="7030A0"/>
              </a:solidFill>
              <a:ln w="19050">
                <a:solidFill>
                  <a:srgbClr val="7030A0"/>
                </a:solidFill>
              </a:ln>
              <a:effectLst/>
            </c:spPr>
          </c:dPt>
          <c:dPt>
            <c:idx val="7"/>
            <c:bubble3D val="0"/>
            <c:spPr>
              <a:solidFill>
                <a:srgbClr val="C00000"/>
              </a:solidFill>
              <a:ln w="19050">
                <a:solidFill>
                  <a:srgbClr val="C00000"/>
                </a:solidFill>
              </a:ln>
              <a:effectLst/>
            </c:spPr>
          </c:dPt>
          <c:dPt>
            <c:idx val="8"/>
            <c:bubble3D val="0"/>
            <c:spPr>
              <a:solidFill>
                <a:srgbClr val="00B0F0"/>
              </a:solidFill>
              <a:ln w="19050">
                <a:solidFill>
                  <a:srgbClr val="00B0F0"/>
                </a:solidFill>
              </a:ln>
              <a:effectLst/>
            </c:spPr>
          </c:dPt>
          <c:dPt>
            <c:idx val="9"/>
            <c:bubble3D val="0"/>
            <c:explosion val="14"/>
            <c:spPr>
              <a:gradFill>
                <a:gsLst>
                  <a:gs pos="23000">
                    <a:schemeClr val="accent6"/>
                  </a:gs>
                  <a:gs pos="49000">
                    <a:srgbClr val="7030A0"/>
                  </a:gs>
                  <a:gs pos="73000">
                    <a:srgbClr val="C00000"/>
                  </a:gs>
                  <a:gs pos="94000">
                    <a:srgbClr val="00B0F0"/>
                  </a:gs>
                </a:gsLst>
                <a:lin ang="5400000" scaled="1"/>
              </a:gra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de-DE"/>
              </a:p>
            </c:txPr>
            <c:dLblPos val="outEnd"/>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'ganze Zeit-Frisch'!$M$88:$M$96</c:f>
              <c:strCache>
                <c:ptCount val="9"/>
                <c:pt idx="0">
                  <c:v>Überwindung fremdsprachlicher Herausforderungen - allgemeines Vokabular</c:v>
                </c:pt>
                <c:pt idx="1">
                  <c:v>Verständnissicherung</c:v>
                </c:pt>
                <c:pt idx="2">
                  <c:v>Erwerb von Fachbegriffen/Fachsprache in zwei Sprachen (funktionale Sprachwechsel)</c:v>
                </c:pt>
                <c:pt idx="3">
                  <c:v>Überwindung fremdsprachlicher Herausforderungen - allgemein</c:v>
                </c:pt>
                <c:pt idx="4">
                  <c:v>Überwindung fremdsprachlicher Herausforderungen - eigene L2-Sprachkompetenz stößt an Grenzen</c:v>
                </c:pt>
                <c:pt idx="5">
                  <c:v>Überwindung fremdsprachlicher Herausforderungen - Fachvokabular</c:v>
                </c:pt>
                <c:pt idx="6">
                  <c:v>Überwindung fremdsprachlicher Herausforderungen - Besserer Ausdruck in L1</c:v>
                </c:pt>
                <c:pt idx="7">
                  <c:v>Überwindung fremdsprachlicher Herausforderungen - L1 leichter</c:v>
                </c:pt>
                <c:pt idx="8">
                  <c:v>Überwindung fremdsprachlicher Herausforderungen - Hilfestellung für weniger sprachkompetente SuS</c:v>
                </c:pt>
              </c:strCache>
            </c:strRef>
          </c:cat>
          <c:val>
            <c:numRef>
              <c:f>'ganze Zeit-Frisch'!$N$88:$N$96</c:f>
              <c:numCache>
                <c:formatCode>General</c:formatCode>
                <c:ptCount val="9"/>
                <c:pt idx="0">
                  <c:v>16</c:v>
                </c:pt>
                <c:pt idx="1">
                  <c:v>14</c:v>
                </c:pt>
                <c:pt idx="2">
                  <c:v>12</c:v>
                </c:pt>
                <c:pt idx="3">
                  <c:v>12</c:v>
                </c:pt>
                <c:pt idx="4">
                  <c:v>5</c:v>
                </c:pt>
                <c:pt idx="5">
                  <c:v>3</c:v>
                </c:pt>
                <c:pt idx="6">
                  <c:v>2</c:v>
                </c:pt>
                <c:pt idx="7">
                  <c:v>2</c:v>
                </c:pt>
                <c:pt idx="8">
                  <c:v>1</c:v>
                </c:pt>
              </c:numCache>
            </c:numRef>
          </c:val>
        </c:ser>
        <c:dLbls>
          <c:dLblPos val="bestFit"/>
          <c:showLegendKey val="0"/>
          <c:showVal val="1"/>
          <c:showCatName val="0"/>
          <c:showSerName val="0"/>
          <c:showPercent val="0"/>
          <c:showBubbleSize val="0"/>
          <c:showLeaderLines val="1"/>
        </c:dLbls>
        <c:gapWidth val="150"/>
        <c:splitType val="cust"/>
        <c:custSplit>
          <c:secondPiePt val="5"/>
          <c:secondPiePt val="6"/>
          <c:secondPiePt val="7"/>
          <c:secondPiePt val="8"/>
        </c:custSplit>
        <c:secondPieSize val="50"/>
        <c:serLines>
          <c:spPr>
            <a:ln w="9525" cap="flat" cmpd="sng" algn="ctr">
              <a:solidFill>
                <a:schemeClr val="tx1">
                  <a:lumMod val="35000"/>
                  <a:lumOff val="65000"/>
                </a:schemeClr>
              </a:solidFill>
              <a:round/>
            </a:ln>
            <a:effectLst/>
          </c:spPr>
        </c:serLines>
      </c:ofPieChart>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mn-lt"/>
                <a:ea typeface="+mn-ea"/>
                <a:cs typeface="+mn-cs"/>
              </a:defRPr>
            </a:pPr>
            <a:r>
              <a:rPr lang="de-DE" sz="1100">
                <a:solidFill>
                  <a:schemeClr val="tx1"/>
                </a:solidFill>
              </a:rPr>
              <a:t>SuS-Verwendung von Sprachwechseln;</a:t>
            </a:r>
            <a:r>
              <a:rPr lang="de-DE" sz="1100" baseline="0">
                <a:solidFill>
                  <a:schemeClr val="tx1"/>
                </a:solidFill>
              </a:rPr>
              <a:t> N =57</a:t>
            </a:r>
            <a:endParaRPr lang="de-DE" sz="1100">
              <a:solidFill>
                <a:schemeClr val="tx1"/>
              </a:solidFill>
            </a:endParaRPr>
          </a:p>
        </c:rich>
      </c:tx>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Lbls>
            <c:dLbl>
              <c:idx val="1"/>
              <c:layout>
                <c:manualLayout>
                  <c:x val="-2.7777777777778798E-3"/>
                  <c:y val="4.6296296296296294E-2"/>
                </c:manualLayout>
              </c:layout>
              <c:dLblPos val="bestFit"/>
              <c:showLegendKey val="0"/>
              <c:showVal val="1"/>
              <c:showCatName val="1"/>
              <c:showSerName val="0"/>
              <c:showPercent val="0"/>
              <c:showBubbleSize val="0"/>
              <c:extLst>
                <c:ext xmlns:c15="http://schemas.microsoft.com/office/drawing/2012/chart" uri="{CE6537A1-D6FC-4f65-9D91-7224C49458BB}">
                  <c15:layout>
                    <c:manualLayout>
                      <c:w val="0.2824306649168854"/>
                      <c:h val="0.16645851560221639"/>
                    </c:manualLayout>
                  </c15:layout>
                </c:ext>
              </c:extLst>
            </c:dLbl>
            <c:dLbl>
              <c:idx val="2"/>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solidFill>
                      <a:latin typeface="+mn-lt"/>
                      <a:ea typeface="+mn-ea"/>
                      <a:cs typeface="+mn-cs"/>
                    </a:defRPr>
                  </a:pPr>
                  <a:endParaRPr lang="de-DE"/>
                </a:p>
              </c:txPr>
              <c:dLblPos val="outEnd"/>
              <c:showLegendKey val="0"/>
              <c:showVal val="1"/>
              <c:showCatName val="1"/>
              <c:showSerName val="0"/>
              <c:showPercent val="0"/>
              <c:showBubbleSize val="0"/>
              <c:extLst>
                <c:ext xmlns:c15="http://schemas.microsoft.com/office/drawing/2012/chart" uri="{CE6537A1-D6FC-4f65-9D91-7224C49458BB}">
                  <c15:layout>
                    <c:manualLayout>
                      <c:w val="0.27101377952755906"/>
                      <c:h val="0.17578703703703702"/>
                    </c:manualLayout>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de-DE"/>
              </a:p>
            </c:txPr>
            <c:dLblPos val="outEnd"/>
            <c:showLegendKey val="0"/>
            <c:showVal val="1"/>
            <c:showCatName val="1"/>
            <c:showSerName val="0"/>
            <c:showPercent val="0"/>
            <c:showBubbleSize val="0"/>
            <c:showLeaderLines val="1"/>
            <c:leaderLines>
              <c:spPr>
                <a:ln w="9525" cap="flat" cmpd="sng" algn="ctr">
                  <a:noFill/>
                  <a:round/>
                </a:ln>
                <a:effectLst/>
              </c:spPr>
            </c:leaderLines>
            <c:extLst>
              <c:ext xmlns:c15="http://schemas.microsoft.com/office/drawing/2012/chart" uri="{CE6537A1-D6FC-4f65-9D91-7224C49458BB}">
                <c15:layout/>
              </c:ext>
            </c:extLst>
          </c:dLbls>
          <c:cat>
            <c:strRef>
              <c:f>'ganze Zeit-Frisch'!$M$240:$M$243</c:f>
              <c:strCache>
                <c:ptCount val="4"/>
                <c:pt idx="0">
                  <c:v>Eigeninitiativ</c:v>
                </c:pt>
                <c:pt idx="1">
                  <c:v>Aufgabengemäß/funktional</c:v>
                </c:pt>
                <c:pt idx="2">
                  <c:v>Kein Sprachwechsel </c:v>
                </c:pt>
                <c:pt idx="3">
                  <c:v>Dopplung eigenständig und aufgabengemäß in fünf Fällen</c:v>
                </c:pt>
              </c:strCache>
            </c:strRef>
          </c:cat>
          <c:val>
            <c:numRef>
              <c:f>'ganze Zeit-Frisch'!$N$240:$N$243</c:f>
              <c:numCache>
                <c:formatCode>General</c:formatCode>
                <c:ptCount val="4"/>
                <c:pt idx="0">
                  <c:v>40</c:v>
                </c:pt>
                <c:pt idx="1">
                  <c:v>12</c:v>
                </c:pt>
                <c:pt idx="2">
                  <c:v>5</c:v>
                </c:pt>
              </c:numCache>
            </c:numRef>
          </c:val>
        </c:ser>
        <c:dLbls>
          <c:dLblPos val="outEnd"/>
          <c:showLegendKey val="0"/>
          <c:showVal val="1"/>
          <c:showCatName val="0"/>
          <c:showSerName val="0"/>
          <c:showPercent val="0"/>
          <c:showBubbleSize val="0"/>
          <c:showLeaderLines val="1"/>
        </c:dLbls>
        <c:firstSliceAng val="114"/>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de-DE">
                <a:solidFill>
                  <a:schemeClr val="tx1"/>
                </a:solidFill>
              </a:rPr>
              <a:t>Aufkommen von Sprachwechseln L2-L1, N=57</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tx>
            <c:strRef>
              <c:f>zählen!$G$49</c:f>
              <c:strCache>
                <c:ptCount val="1"/>
                <c:pt idx="0">
                  <c:v>summe</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zählen!$H$44:$K$44</c:f>
              <c:strCache>
                <c:ptCount val="4"/>
                <c:pt idx="0">
                  <c:v>nur eigenständige Spr.w.</c:v>
                </c:pt>
                <c:pt idx="1">
                  <c:v>nur aufgabengemäße Spr.w.</c:v>
                </c:pt>
                <c:pt idx="2">
                  <c:v>eigenständige &amp; funktionale Spr.w.</c:v>
                </c:pt>
                <c:pt idx="3">
                  <c:v>Kein Spr.w. (nur L2 verwendet)</c:v>
                </c:pt>
              </c:strCache>
            </c:strRef>
          </c:cat>
          <c:val>
            <c:numRef>
              <c:f>zählen!$H$49:$K$49</c:f>
              <c:numCache>
                <c:formatCode>General</c:formatCode>
                <c:ptCount val="4"/>
                <c:pt idx="0">
                  <c:v>37</c:v>
                </c:pt>
                <c:pt idx="1">
                  <c:v>7</c:v>
                </c:pt>
                <c:pt idx="2">
                  <c:v>5</c:v>
                </c:pt>
                <c:pt idx="3">
                  <c:v>8</c:v>
                </c:pt>
              </c:numCache>
            </c:numRef>
          </c:val>
        </c:ser>
        <c:dLbls>
          <c:dLblPos val="outEnd"/>
          <c:showLegendKey val="0"/>
          <c:showVal val="1"/>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Gründe</a:t>
            </a:r>
            <a:r>
              <a:rPr lang="de-DE" baseline="0"/>
              <a:t> für Sprachwechsel - Probandenantwort % (N = 57) </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bar"/>
        <c:grouping val="clustered"/>
        <c:varyColors val="0"/>
        <c:ser>
          <c:idx val="0"/>
          <c:order val="0"/>
          <c:tx>
            <c:strRef>
              <c:f>Entwicklung!$J$86</c:f>
              <c:strCache>
                <c:ptCount val="1"/>
                <c:pt idx="0">
                  <c:v>coc</c:v>
                </c:pt>
              </c:strCache>
            </c:strRef>
          </c:tx>
          <c:spPr>
            <a:solidFill>
              <a:schemeClr val="accent1"/>
            </a:solidFill>
            <a:ln>
              <a:noFill/>
            </a:ln>
            <a:effectLst/>
          </c:spPr>
          <c:invertIfNegative val="0"/>
          <c:cat>
            <c:strRef>
              <c:f>Entwicklung!$I$87:$I$91</c:f>
              <c:strCache>
                <c:ptCount val="5"/>
                <c:pt idx="0">
                  <c:v>Affektive Funktion</c:v>
                </c:pt>
                <c:pt idx="1">
                  <c:v>Kognitive Funktion</c:v>
                </c:pt>
                <c:pt idx="2">
                  <c:v>Kommunikative Funktion (incl. funkt. Sprachw.)</c:v>
                </c:pt>
                <c:pt idx="3">
                  <c:v>Sonstiges (incl. Umstellung)</c:v>
                </c:pt>
                <c:pt idx="4">
                  <c:v>Zeitökonomische Funktion</c:v>
                </c:pt>
              </c:strCache>
            </c:strRef>
          </c:cat>
          <c:val>
            <c:numRef>
              <c:f>Entwicklung!$J$87:$J$91</c:f>
              <c:numCache>
                <c:formatCode>0</c:formatCode>
                <c:ptCount val="5"/>
                <c:pt idx="0">
                  <c:v>0</c:v>
                </c:pt>
                <c:pt idx="1">
                  <c:v>16.666666666666664</c:v>
                </c:pt>
                <c:pt idx="2">
                  <c:v>83.333333333333343</c:v>
                </c:pt>
                <c:pt idx="3">
                  <c:v>0</c:v>
                </c:pt>
                <c:pt idx="4">
                  <c:v>0</c:v>
                </c:pt>
              </c:numCache>
            </c:numRef>
          </c:val>
        </c:ser>
        <c:ser>
          <c:idx val="1"/>
          <c:order val="1"/>
          <c:tx>
            <c:strRef>
              <c:f>Entwicklung!$K$86</c:f>
              <c:strCache>
                <c:ptCount val="1"/>
                <c:pt idx="0">
                  <c:v>f-a</c:v>
                </c:pt>
              </c:strCache>
            </c:strRef>
          </c:tx>
          <c:spPr>
            <a:solidFill>
              <a:schemeClr val="accent2"/>
            </a:solidFill>
            <a:ln>
              <a:noFill/>
            </a:ln>
            <a:effectLst/>
          </c:spPr>
          <c:invertIfNegative val="0"/>
          <c:cat>
            <c:strRef>
              <c:f>Entwicklung!$I$87:$I$91</c:f>
              <c:strCache>
                <c:ptCount val="5"/>
                <c:pt idx="0">
                  <c:v>Affektive Funktion</c:v>
                </c:pt>
                <c:pt idx="1">
                  <c:v>Kognitive Funktion</c:v>
                </c:pt>
                <c:pt idx="2">
                  <c:v>Kommunikative Funktion (incl. funkt. Sprachw.)</c:v>
                </c:pt>
                <c:pt idx="3">
                  <c:v>Sonstiges (incl. Umstellung)</c:v>
                </c:pt>
                <c:pt idx="4">
                  <c:v>Zeitökonomische Funktion</c:v>
                </c:pt>
              </c:strCache>
            </c:strRef>
          </c:cat>
          <c:val>
            <c:numRef>
              <c:f>Entwicklung!$K$87:$K$91</c:f>
              <c:numCache>
                <c:formatCode>0</c:formatCode>
                <c:ptCount val="5"/>
                <c:pt idx="0">
                  <c:v>0</c:v>
                </c:pt>
                <c:pt idx="1">
                  <c:v>14.285714285714285</c:v>
                </c:pt>
                <c:pt idx="2">
                  <c:v>57.142857142857139</c:v>
                </c:pt>
                <c:pt idx="3">
                  <c:v>28.571428571428569</c:v>
                </c:pt>
                <c:pt idx="4">
                  <c:v>0</c:v>
                </c:pt>
              </c:numCache>
            </c:numRef>
          </c:val>
        </c:ser>
        <c:ser>
          <c:idx val="2"/>
          <c:order val="2"/>
          <c:tx>
            <c:strRef>
              <c:f>Entwicklung!$L$86</c:f>
              <c:strCache>
                <c:ptCount val="1"/>
                <c:pt idx="0">
                  <c:v>hie</c:v>
                </c:pt>
              </c:strCache>
            </c:strRef>
          </c:tx>
          <c:spPr>
            <a:solidFill>
              <a:schemeClr val="accent3"/>
            </a:solidFill>
            <a:ln>
              <a:noFill/>
            </a:ln>
            <a:effectLst/>
          </c:spPr>
          <c:invertIfNegative val="0"/>
          <c:cat>
            <c:strRef>
              <c:f>Entwicklung!$I$87:$I$91</c:f>
              <c:strCache>
                <c:ptCount val="5"/>
                <c:pt idx="0">
                  <c:v>Affektive Funktion</c:v>
                </c:pt>
                <c:pt idx="1">
                  <c:v>Kognitive Funktion</c:v>
                </c:pt>
                <c:pt idx="2">
                  <c:v>Kommunikative Funktion (incl. funkt. Sprachw.)</c:v>
                </c:pt>
                <c:pt idx="3">
                  <c:v>Sonstiges (incl. Umstellung)</c:v>
                </c:pt>
                <c:pt idx="4">
                  <c:v>Zeitökonomische Funktion</c:v>
                </c:pt>
              </c:strCache>
            </c:strRef>
          </c:cat>
          <c:val>
            <c:numRef>
              <c:f>Entwicklung!$L$87:$L$91</c:f>
              <c:numCache>
                <c:formatCode>0</c:formatCode>
                <c:ptCount val="5"/>
                <c:pt idx="0">
                  <c:v>4.3478260869565215</c:v>
                </c:pt>
                <c:pt idx="1">
                  <c:v>17.391304347826086</c:v>
                </c:pt>
                <c:pt idx="2">
                  <c:v>82.608695652173907</c:v>
                </c:pt>
                <c:pt idx="3">
                  <c:v>0</c:v>
                </c:pt>
                <c:pt idx="4">
                  <c:v>0</c:v>
                </c:pt>
              </c:numCache>
            </c:numRef>
          </c:val>
        </c:ser>
        <c:ser>
          <c:idx val="3"/>
          <c:order val="3"/>
          <c:tx>
            <c:strRef>
              <c:f>Entwicklung!$M$86</c:f>
              <c:strCache>
                <c:ptCount val="1"/>
                <c:pt idx="0">
                  <c:v>ona</c:v>
                </c:pt>
              </c:strCache>
            </c:strRef>
          </c:tx>
          <c:spPr>
            <a:solidFill>
              <a:schemeClr val="accent4"/>
            </a:solidFill>
            <a:ln>
              <a:noFill/>
            </a:ln>
            <a:effectLst/>
          </c:spPr>
          <c:invertIfNegative val="0"/>
          <c:cat>
            <c:strRef>
              <c:f>Entwicklung!$I$87:$I$91</c:f>
              <c:strCache>
                <c:ptCount val="5"/>
                <c:pt idx="0">
                  <c:v>Affektive Funktion</c:v>
                </c:pt>
                <c:pt idx="1">
                  <c:v>Kognitive Funktion</c:v>
                </c:pt>
                <c:pt idx="2">
                  <c:v>Kommunikative Funktion (incl. funkt. Sprachw.)</c:v>
                </c:pt>
                <c:pt idx="3">
                  <c:v>Sonstiges (incl. Umstellung)</c:v>
                </c:pt>
                <c:pt idx="4">
                  <c:v>Zeitökonomische Funktion</c:v>
                </c:pt>
              </c:strCache>
            </c:strRef>
          </c:cat>
          <c:val>
            <c:numRef>
              <c:f>Entwicklung!$M$87:$M$91</c:f>
              <c:numCache>
                <c:formatCode>0</c:formatCode>
                <c:ptCount val="5"/>
                <c:pt idx="0">
                  <c:v>0</c:v>
                </c:pt>
                <c:pt idx="1">
                  <c:v>11.111111111111111</c:v>
                </c:pt>
                <c:pt idx="2">
                  <c:v>77.777777777777786</c:v>
                </c:pt>
                <c:pt idx="3">
                  <c:v>11.111111111111111</c:v>
                </c:pt>
                <c:pt idx="4">
                  <c:v>11.111111111111111</c:v>
                </c:pt>
              </c:numCache>
            </c:numRef>
          </c:val>
        </c:ser>
        <c:dLbls>
          <c:showLegendKey val="0"/>
          <c:showVal val="0"/>
          <c:showCatName val="0"/>
          <c:showSerName val="0"/>
          <c:showPercent val="0"/>
          <c:showBubbleSize val="0"/>
        </c:dLbls>
        <c:gapWidth val="182"/>
        <c:axId val="412070560"/>
        <c:axId val="412069384"/>
      </c:barChart>
      <c:catAx>
        <c:axId val="412070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12069384"/>
        <c:crosses val="autoZero"/>
        <c:auto val="1"/>
        <c:lblAlgn val="ctr"/>
        <c:lblOffset val="100"/>
        <c:noMultiLvlLbl val="0"/>
      </c:catAx>
      <c:valAx>
        <c:axId val="412069384"/>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1207056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r>
              <a:rPr lang="de-DE" sz="1000"/>
              <a:t>Phasen</a:t>
            </a:r>
            <a:r>
              <a:rPr lang="de-DE" sz="1000" baseline="0"/>
              <a:t> in denen Sprachswechsel auftritt - Probandenantwort % (N = 57)</a:t>
            </a:r>
            <a:endParaRPr lang="de-DE" sz="1000"/>
          </a:p>
        </c:rich>
      </c:tx>
      <c:layout/>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bar"/>
        <c:grouping val="clustered"/>
        <c:varyColors val="0"/>
        <c:ser>
          <c:idx val="0"/>
          <c:order val="0"/>
          <c:tx>
            <c:strRef>
              <c:f>Entwicklung!$J$79</c:f>
              <c:strCache>
                <c:ptCount val="1"/>
                <c:pt idx="0">
                  <c:v>coc</c:v>
                </c:pt>
              </c:strCache>
            </c:strRef>
          </c:tx>
          <c:spPr>
            <a:solidFill>
              <a:schemeClr val="accent1"/>
            </a:solidFill>
            <a:ln>
              <a:noFill/>
            </a:ln>
            <a:effectLst/>
          </c:spPr>
          <c:invertIfNegative val="0"/>
          <c:cat>
            <c:strRef>
              <c:f>Entwicklung!$I$80:$I$84</c:f>
              <c:strCache>
                <c:ptCount val="5"/>
                <c:pt idx="0">
                  <c:v>Funktionaler Spr.wechsel, geplant</c:v>
                </c:pt>
                <c:pt idx="1">
                  <c:v>Partnerarbeit</c:v>
                </c:pt>
                <c:pt idx="2">
                  <c:v>Experimentieren</c:v>
                </c:pt>
                <c:pt idx="3">
                  <c:v>Privatgespräch</c:v>
                </c:pt>
                <c:pt idx="4">
                  <c:v>Gruppenarbeit</c:v>
                </c:pt>
              </c:strCache>
            </c:strRef>
          </c:cat>
          <c:val>
            <c:numRef>
              <c:f>Entwicklung!$J$80:$J$84</c:f>
              <c:numCache>
                <c:formatCode>0</c:formatCode>
                <c:ptCount val="5"/>
                <c:pt idx="0">
                  <c:v>0</c:v>
                </c:pt>
                <c:pt idx="1">
                  <c:v>5.5555555555555554</c:v>
                </c:pt>
                <c:pt idx="2">
                  <c:v>5.5555555555555554</c:v>
                </c:pt>
                <c:pt idx="3">
                  <c:v>5.5555555555555554</c:v>
                </c:pt>
                <c:pt idx="4">
                  <c:v>0</c:v>
                </c:pt>
              </c:numCache>
            </c:numRef>
          </c:val>
        </c:ser>
        <c:ser>
          <c:idx val="1"/>
          <c:order val="1"/>
          <c:tx>
            <c:strRef>
              <c:f>Entwicklung!$K$79</c:f>
              <c:strCache>
                <c:ptCount val="1"/>
                <c:pt idx="0">
                  <c:v>f-a</c:v>
                </c:pt>
              </c:strCache>
            </c:strRef>
          </c:tx>
          <c:spPr>
            <a:solidFill>
              <a:schemeClr val="accent2"/>
            </a:solidFill>
            <a:ln>
              <a:noFill/>
            </a:ln>
            <a:effectLst/>
          </c:spPr>
          <c:invertIfNegative val="0"/>
          <c:cat>
            <c:strRef>
              <c:f>Entwicklung!$I$80:$I$84</c:f>
              <c:strCache>
                <c:ptCount val="5"/>
                <c:pt idx="0">
                  <c:v>Funktionaler Spr.wechsel, geplant</c:v>
                </c:pt>
                <c:pt idx="1">
                  <c:v>Partnerarbeit</c:v>
                </c:pt>
                <c:pt idx="2">
                  <c:v>Experimentieren</c:v>
                </c:pt>
                <c:pt idx="3">
                  <c:v>Privatgespräch</c:v>
                </c:pt>
                <c:pt idx="4">
                  <c:v>Gruppenarbeit</c:v>
                </c:pt>
              </c:strCache>
            </c:strRef>
          </c:cat>
          <c:val>
            <c:numRef>
              <c:f>Entwicklung!$K$80:$K$84</c:f>
              <c:numCache>
                <c:formatCode>0</c:formatCode>
                <c:ptCount val="5"/>
                <c:pt idx="0">
                  <c:v>0</c:v>
                </c:pt>
                <c:pt idx="1">
                  <c:v>0</c:v>
                </c:pt>
                <c:pt idx="2">
                  <c:v>0</c:v>
                </c:pt>
                <c:pt idx="3">
                  <c:v>0</c:v>
                </c:pt>
                <c:pt idx="4">
                  <c:v>14.285714285714285</c:v>
                </c:pt>
              </c:numCache>
            </c:numRef>
          </c:val>
        </c:ser>
        <c:ser>
          <c:idx val="2"/>
          <c:order val="2"/>
          <c:tx>
            <c:strRef>
              <c:f>Entwicklung!$L$79</c:f>
              <c:strCache>
                <c:ptCount val="1"/>
                <c:pt idx="0">
                  <c:v>hie</c:v>
                </c:pt>
              </c:strCache>
            </c:strRef>
          </c:tx>
          <c:spPr>
            <a:solidFill>
              <a:schemeClr val="accent3"/>
            </a:solidFill>
            <a:ln>
              <a:noFill/>
            </a:ln>
            <a:effectLst/>
          </c:spPr>
          <c:invertIfNegative val="0"/>
          <c:cat>
            <c:strRef>
              <c:f>Entwicklung!$I$80:$I$84</c:f>
              <c:strCache>
                <c:ptCount val="5"/>
                <c:pt idx="0">
                  <c:v>Funktionaler Spr.wechsel, geplant</c:v>
                </c:pt>
                <c:pt idx="1">
                  <c:v>Partnerarbeit</c:v>
                </c:pt>
                <c:pt idx="2">
                  <c:v>Experimentieren</c:v>
                </c:pt>
                <c:pt idx="3">
                  <c:v>Privatgespräch</c:v>
                </c:pt>
                <c:pt idx="4">
                  <c:v>Gruppenarbeit</c:v>
                </c:pt>
              </c:strCache>
            </c:strRef>
          </c:cat>
          <c:val>
            <c:numRef>
              <c:f>Entwicklung!$L$80:$L$84</c:f>
              <c:numCache>
                <c:formatCode>0</c:formatCode>
                <c:ptCount val="5"/>
                <c:pt idx="0">
                  <c:v>34.782608695652172</c:v>
                </c:pt>
                <c:pt idx="1">
                  <c:v>13.043478260869565</c:v>
                </c:pt>
                <c:pt idx="2">
                  <c:v>0</c:v>
                </c:pt>
                <c:pt idx="3">
                  <c:v>4.3478260869565215</c:v>
                </c:pt>
                <c:pt idx="4">
                  <c:v>0</c:v>
                </c:pt>
              </c:numCache>
            </c:numRef>
          </c:val>
        </c:ser>
        <c:ser>
          <c:idx val="3"/>
          <c:order val="3"/>
          <c:tx>
            <c:strRef>
              <c:f>Entwicklung!$M$79</c:f>
              <c:strCache>
                <c:ptCount val="1"/>
                <c:pt idx="0">
                  <c:v>ona</c:v>
                </c:pt>
              </c:strCache>
            </c:strRef>
          </c:tx>
          <c:spPr>
            <a:solidFill>
              <a:schemeClr val="accent4"/>
            </a:solidFill>
            <a:ln>
              <a:noFill/>
            </a:ln>
            <a:effectLst/>
          </c:spPr>
          <c:invertIfNegative val="0"/>
          <c:cat>
            <c:strRef>
              <c:f>Entwicklung!$I$80:$I$84</c:f>
              <c:strCache>
                <c:ptCount val="5"/>
                <c:pt idx="0">
                  <c:v>Funktionaler Spr.wechsel, geplant</c:v>
                </c:pt>
                <c:pt idx="1">
                  <c:v>Partnerarbeit</c:v>
                </c:pt>
                <c:pt idx="2">
                  <c:v>Experimentieren</c:v>
                </c:pt>
                <c:pt idx="3">
                  <c:v>Privatgespräch</c:v>
                </c:pt>
                <c:pt idx="4">
                  <c:v>Gruppenarbeit</c:v>
                </c:pt>
              </c:strCache>
            </c:strRef>
          </c:cat>
          <c:val>
            <c:numRef>
              <c:f>Entwicklung!$M$80:$M$84</c:f>
              <c:numCache>
                <c:formatCode>0</c:formatCode>
                <c:ptCount val="5"/>
                <c:pt idx="0">
                  <c:v>44.444444444444443</c:v>
                </c:pt>
                <c:pt idx="1">
                  <c:v>22.222222222222221</c:v>
                </c:pt>
                <c:pt idx="2">
                  <c:v>33.333333333333329</c:v>
                </c:pt>
                <c:pt idx="3">
                  <c:v>11.111111111111111</c:v>
                </c:pt>
                <c:pt idx="4">
                  <c:v>0</c:v>
                </c:pt>
              </c:numCache>
            </c:numRef>
          </c:val>
        </c:ser>
        <c:dLbls>
          <c:showLegendKey val="0"/>
          <c:showVal val="0"/>
          <c:showCatName val="0"/>
          <c:showSerName val="0"/>
          <c:showPercent val="0"/>
          <c:showBubbleSize val="0"/>
        </c:dLbls>
        <c:gapWidth val="182"/>
        <c:axId val="448801424"/>
        <c:axId val="448800640"/>
      </c:barChart>
      <c:catAx>
        <c:axId val="4488014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48800640"/>
        <c:crosses val="autoZero"/>
        <c:auto val="1"/>
        <c:lblAlgn val="ctr"/>
        <c:lblOffset val="100"/>
        <c:noMultiLvlLbl val="0"/>
      </c:catAx>
      <c:valAx>
        <c:axId val="448800640"/>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4880142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20</xdr:col>
      <xdr:colOff>0</xdr:colOff>
      <xdr:row>29</xdr:row>
      <xdr:rowOff>0</xdr:rowOff>
    </xdr:from>
    <xdr:to>
      <xdr:col>27</xdr:col>
      <xdr:colOff>300318</xdr:colOff>
      <xdr:row>40</xdr:row>
      <xdr:rowOff>156882</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0</xdr:colOff>
      <xdr:row>41</xdr:row>
      <xdr:rowOff>33618</xdr:rowOff>
    </xdr:from>
    <xdr:to>
      <xdr:col>27</xdr:col>
      <xdr:colOff>300318</xdr:colOff>
      <xdr:row>53</xdr:row>
      <xdr:rowOff>0</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209550</xdr:colOff>
      <xdr:row>66</xdr:row>
      <xdr:rowOff>28575</xdr:rowOff>
    </xdr:from>
    <xdr:to>
      <xdr:col>31</xdr:col>
      <xdr:colOff>190500</xdr:colOff>
      <xdr:row>88</xdr:row>
      <xdr:rowOff>157163</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238124</xdr:colOff>
      <xdr:row>92</xdr:row>
      <xdr:rowOff>4762</xdr:rowOff>
    </xdr:from>
    <xdr:to>
      <xdr:col>31</xdr:col>
      <xdr:colOff>0</xdr:colOff>
      <xdr:row>114</xdr:row>
      <xdr:rowOff>0</xdr:rowOff>
    </xdr:to>
    <xdr:graphicFrame macro="">
      <xdr:nvGraphicFramePr>
        <xdr:cNvPr id="9" name="Diagramm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108857</xdr:colOff>
      <xdr:row>246</xdr:row>
      <xdr:rowOff>172810</xdr:rowOff>
    </xdr:from>
    <xdr:to>
      <xdr:col>14</xdr:col>
      <xdr:colOff>299357</xdr:colOff>
      <xdr:row>261</xdr:row>
      <xdr:rowOff>58510</xdr:rowOff>
    </xdr:to>
    <xdr:graphicFrame macro="">
      <xdr:nvGraphicFramePr>
        <xdr:cNvPr id="12" name="Diagramm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50</xdr:row>
      <xdr:rowOff>0</xdr:rowOff>
    </xdr:from>
    <xdr:to>
      <xdr:col>13</xdr:col>
      <xdr:colOff>0</xdr:colOff>
      <xdr:row>65</xdr:row>
      <xdr:rowOff>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0</xdr:colOff>
      <xdr:row>87</xdr:row>
      <xdr:rowOff>0</xdr:rowOff>
    </xdr:from>
    <xdr:to>
      <xdr:col>21</xdr:col>
      <xdr:colOff>0</xdr:colOff>
      <xdr:row>104</xdr:row>
      <xdr:rowOff>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0</xdr:colOff>
      <xdr:row>104</xdr:row>
      <xdr:rowOff>180414</xdr:rowOff>
    </xdr:from>
    <xdr:to>
      <xdr:col>21</xdr:col>
      <xdr:colOff>0</xdr:colOff>
      <xdr:row>122</xdr:row>
      <xdr:rowOff>0</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04"/>
  <sheetViews>
    <sheetView showGridLines="0" tabSelected="1" topLeftCell="F73" zoomScale="85" zoomScaleNormal="85" workbookViewId="0">
      <selection activeCell="M96" sqref="M96"/>
    </sheetView>
  </sheetViews>
  <sheetFormatPr baseColWidth="10" defaultColWidth="9.140625" defaultRowHeight="15" customHeight="1" x14ac:dyDescent="0.25"/>
  <cols>
    <col min="1" max="1" width="17.42578125" customWidth="1"/>
    <col min="2" max="2" width="8.7109375" customWidth="1"/>
    <col min="3" max="3" width="94.85546875" customWidth="1"/>
    <col min="4" max="4" width="50.7109375" customWidth="1"/>
    <col min="5" max="5" width="78" customWidth="1"/>
    <col min="6" max="6" width="37.28515625" customWidth="1"/>
    <col min="7" max="10" width="5.28515625" customWidth="1"/>
    <col min="13" max="13" width="56.42578125" customWidth="1"/>
    <col min="18" max="18" width="10.5703125" bestFit="1" customWidth="1"/>
    <col min="19" max="19" width="7.5703125" customWidth="1"/>
  </cols>
  <sheetData>
    <row r="1" spans="1:18" ht="15" customHeight="1" x14ac:dyDescent="0.25">
      <c r="A1" s="4" t="s">
        <v>508</v>
      </c>
    </row>
    <row r="2" spans="1:18" ht="15" customHeight="1" x14ac:dyDescent="0.25">
      <c r="A2" s="4" t="s">
        <v>509</v>
      </c>
    </row>
    <row r="3" spans="1:18" ht="15" customHeight="1" x14ac:dyDescent="0.25">
      <c r="A3" s="4"/>
    </row>
    <row r="4" spans="1:18" ht="15" customHeight="1" x14ac:dyDescent="0.25">
      <c r="A4" s="41" t="s">
        <v>510</v>
      </c>
      <c r="B4" s="42"/>
      <c r="C4" s="42"/>
      <c r="D4" s="42"/>
    </row>
    <row r="5" spans="1:18" ht="15" customHeight="1" x14ac:dyDescent="0.25">
      <c r="A5" s="41" t="s">
        <v>511</v>
      </c>
      <c r="B5" s="42"/>
      <c r="C5" s="42"/>
      <c r="D5" s="42"/>
    </row>
    <row r="6" spans="1:18" ht="15" customHeight="1" x14ac:dyDescent="0.25">
      <c r="A6" s="41" t="s">
        <v>512</v>
      </c>
      <c r="B6" s="42"/>
      <c r="C6" s="42"/>
      <c r="D6" s="42"/>
    </row>
    <row r="7" spans="1:18" ht="15" customHeight="1" x14ac:dyDescent="0.25">
      <c r="A7" s="6" t="s">
        <v>84</v>
      </c>
      <c r="B7" s="6" t="s">
        <v>85</v>
      </c>
      <c r="C7" s="8" t="s">
        <v>87</v>
      </c>
      <c r="D7" s="6" t="s">
        <v>86</v>
      </c>
      <c r="E7" s="3" t="s">
        <v>367</v>
      </c>
      <c r="M7" s="4" t="s">
        <v>382</v>
      </c>
    </row>
    <row r="8" spans="1:18" ht="15" customHeight="1" x14ac:dyDescent="0.25">
      <c r="A8" s="1" t="s">
        <v>277</v>
      </c>
      <c r="B8" s="1" t="s">
        <v>278</v>
      </c>
      <c r="C8" s="2" t="s">
        <v>280</v>
      </c>
      <c r="D8" s="1" t="s">
        <v>279</v>
      </c>
      <c r="E8" s="5" t="s">
        <v>373</v>
      </c>
      <c r="F8" s="5" t="s">
        <v>377</v>
      </c>
      <c r="G8" s="3" t="s">
        <v>364</v>
      </c>
      <c r="H8" s="5" t="s">
        <v>379</v>
      </c>
      <c r="M8" s="11" t="s">
        <v>367</v>
      </c>
      <c r="N8">
        <f>COUNTIF($E$7:$E$88,M8)</f>
        <v>1</v>
      </c>
      <c r="O8">
        <f>COUNTIF($G$8:$I$11,M8)</f>
        <v>0</v>
      </c>
      <c r="P8">
        <f>COUNTIF($F$24:$F$43,M8)</f>
        <v>0</v>
      </c>
      <c r="Q8">
        <f t="shared" ref="Q8:Q17" si="0">SUM(N8:P8)</f>
        <v>1</v>
      </c>
    </row>
    <row r="9" spans="1:18" ht="15" customHeight="1" x14ac:dyDescent="0.25">
      <c r="A9" s="1" t="s">
        <v>316</v>
      </c>
      <c r="B9" s="1" t="s">
        <v>317</v>
      </c>
      <c r="C9" s="2" t="s">
        <v>319</v>
      </c>
      <c r="D9" s="1" t="s">
        <v>318</v>
      </c>
      <c r="E9" s="5" t="s">
        <v>373</v>
      </c>
      <c r="F9" s="5" t="s">
        <v>376</v>
      </c>
      <c r="G9" s="3" t="s">
        <v>364</v>
      </c>
      <c r="H9" s="5" t="s">
        <v>379</v>
      </c>
      <c r="I9" s="5" t="s">
        <v>393</v>
      </c>
      <c r="M9" s="12" t="s">
        <v>363</v>
      </c>
      <c r="N9">
        <f>COUNTIF($E$7:$E$88,M9)</f>
        <v>1</v>
      </c>
      <c r="O9">
        <f>COUNTIF($G$8:$I$11,M9)</f>
        <v>0</v>
      </c>
      <c r="P9">
        <f>COUNTIF($F$24:$F$43,M9)</f>
        <v>0</v>
      </c>
      <c r="Q9">
        <f t="shared" si="0"/>
        <v>1</v>
      </c>
    </row>
    <row r="10" spans="1:18" ht="15" customHeight="1" x14ac:dyDescent="0.25">
      <c r="A10" s="1" t="s">
        <v>328</v>
      </c>
      <c r="B10" s="1" t="s">
        <v>329</v>
      </c>
      <c r="C10" s="2" t="s">
        <v>331</v>
      </c>
      <c r="D10" s="1" t="s">
        <v>330</v>
      </c>
      <c r="E10" s="5" t="s">
        <v>373</v>
      </c>
      <c r="F10" s="5" t="s">
        <v>374</v>
      </c>
      <c r="G10" s="4" t="s">
        <v>368</v>
      </c>
      <c r="M10" s="12" t="s">
        <v>378</v>
      </c>
      <c r="N10">
        <f>COUNTIF($E$7:$E$88,M10)</f>
        <v>9</v>
      </c>
      <c r="O10">
        <f>COUNTIF($G$8:$I$11,M10)</f>
        <v>0</v>
      </c>
      <c r="P10">
        <f>COUNTIF($F$24:$F$43,M10)</f>
        <v>0</v>
      </c>
      <c r="Q10">
        <f t="shared" si="0"/>
        <v>9</v>
      </c>
    </row>
    <row r="11" spans="1:18" ht="15" customHeight="1" x14ac:dyDescent="0.25">
      <c r="A11" s="1" t="s">
        <v>347</v>
      </c>
      <c r="B11" s="1" t="s">
        <v>348</v>
      </c>
      <c r="C11" s="2" t="s">
        <v>350</v>
      </c>
      <c r="D11" s="1" t="s">
        <v>349</v>
      </c>
      <c r="E11" s="5" t="s">
        <v>373</v>
      </c>
      <c r="F11" s="5" t="s">
        <v>375</v>
      </c>
      <c r="G11" s="4" t="s">
        <v>364</v>
      </c>
      <c r="M11" s="13" t="s">
        <v>364</v>
      </c>
      <c r="N11">
        <f>COUNTIF($E$7:$E$88,M11)</f>
        <v>10</v>
      </c>
      <c r="O11">
        <f>COUNTIF($G$8:$I$11,M11)</f>
        <v>3</v>
      </c>
      <c r="P11">
        <f>COUNTIF($F$24:$F$43,M11)</f>
        <v>1</v>
      </c>
      <c r="Q11">
        <f t="shared" si="0"/>
        <v>14</v>
      </c>
    </row>
    <row r="12" spans="1:18" ht="15" customHeight="1" x14ac:dyDescent="0.25">
      <c r="A12" s="1" t="s">
        <v>64</v>
      </c>
      <c r="B12" s="1" t="s">
        <v>65</v>
      </c>
      <c r="C12" s="2" t="s">
        <v>67</v>
      </c>
      <c r="D12" s="1" t="s">
        <v>66</v>
      </c>
      <c r="E12" s="3" t="s">
        <v>359</v>
      </c>
      <c r="M12" s="12" t="s">
        <v>379</v>
      </c>
      <c r="N12">
        <f>COUNTIF($E$7:$E$88,M12)</f>
        <v>8</v>
      </c>
      <c r="O12">
        <f>COUNTIF($G$8:$I$11,M12)</f>
        <v>2</v>
      </c>
      <c r="P12">
        <f>COUNTIF($F$24:$F$43,M12)</f>
        <v>8</v>
      </c>
      <c r="Q12">
        <f t="shared" si="0"/>
        <v>18</v>
      </c>
    </row>
    <row r="13" spans="1:18" ht="15" customHeight="1" x14ac:dyDescent="0.25">
      <c r="A13" s="1" t="s">
        <v>72</v>
      </c>
      <c r="B13" s="1" t="s">
        <v>73</v>
      </c>
      <c r="C13" s="2" t="s">
        <v>75</v>
      </c>
      <c r="D13" s="1" t="s">
        <v>74</v>
      </c>
      <c r="E13" s="3" t="s">
        <v>359</v>
      </c>
      <c r="M13" s="13" t="s">
        <v>360</v>
      </c>
      <c r="N13">
        <f>COUNTIF($E$7:$E$88,M13)</f>
        <v>16</v>
      </c>
      <c r="O13">
        <f>COUNTIF($G$8:$I$11,M13)</f>
        <v>0</v>
      </c>
      <c r="P13">
        <f>COUNTIF($F$24:$F$43,M13)</f>
        <v>0</v>
      </c>
      <c r="Q13">
        <f t="shared" si="0"/>
        <v>16</v>
      </c>
    </row>
    <row r="14" spans="1:18" ht="15" customHeight="1" x14ac:dyDescent="0.25">
      <c r="A14" s="1" t="s">
        <v>100</v>
      </c>
      <c r="B14" s="1" t="s">
        <v>101</v>
      </c>
      <c r="C14" s="40" t="s">
        <v>103</v>
      </c>
      <c r="D14" s="1" t="s">
        <v>102</v>
      </c>
      <c r="E14" s="3" t="s">
        <v>359</v>
      </c>
      <c r="M14" s="13" t="s">
        <v>365</v>
      </c>
      <c r="N14">
        <f>COUNTIF($E$7:$E$88,M14)</f>
        <v>2</v>
      </c>
      <c r="O14">
        <f>COUNTIF($G$8:$I$11,M14)</f>
        <v>0</v>
      </c>
      <c r="P14">
        <f>COUNTIF($F$24:$F$43,M14)</f>
        <v>0</v>
      </c>
      <c r="Q14">
        <f t="shared" si="0"/>
        <v>2</v>
      </c>
    </row>
    <row r="15" spans="1:18" ht="15" customHeight="1" x14ac:dyDescent="0.25">
      <c r="A15" s="1" t="s">
        <v>104</v>
      </c>
      <c r="B15" s="1" t="s">
        <v>105</v>
      </c>
      <c r="C15" s="2" t="s">
        <v>107</v>
      </c>
      <c r="D15" s="1" t="s">
        <v>106</v>
      </c>
      <c r="E15" s="3" t="s">
        <v>359</v>
      </c>
      <c r="M15" s="13" t="s">
        <v>366</v>
      </c>
      <c r="N15">
        <f>COUNTIF($E$7:$E$88,M15)</f>
        <v>2</v>
      </c>
      <c r="O15">
        <f>COUNTIF($G$8:$I$11,M15)</f>
        <v>0</v>
      </c>
      <c r="P15">
        <f>COUNTIF($F$24:$F$43,M15)</f>
        <v>0</v>
      </c>
      <c r="Q15">
        <f t="shared" si="0"/>
        <v>2</v>
      </c>
      <c r="R15" s="4" t="s">
        <v>408</v>
      </c>
    </row>
    <row r="16" spans="1:18" ht="15" customHeight="1" x14ac:dyDescent="0.25">
      <c r="A16" s="1" t="s">
        <v>156</v>
      </c>
      <c r="B16" s="1" t="s">
        <v>157</v>
      </c>
      <c r="C16" s="2" t="s">
        <v>159</v>
      </c>
      <c r="D16" s="1" t="s">
        <v>158</v>
      </c>
      <c r="E16" s="3" t="s">
        <v>359</v>
      </c>
      <c r="M16" s="13" t="s">
        <v>362</v>
      </c>
      <c r="N16">
        <f>COUNTIF($E$7:$E$88,M16)</f>
        <v>3</v>
      </c>
      <c r="O16">
        <f>COUNTIF($G$8:$I$11,M16)</f>
        <v>0</v>
      </c>
      <c r="P16">
        <f>COUNTIF($F$24:$F$43,M16)</f>
        <v>0</v>
      </c>
      <c r="Q16">
        <f t="shared" si="0"/>
        <v>3</v>
      </c>
    </row>
    <row r="17" spans="1:18" ht="15" customHeight="1" x14ac:dyDescent="0.25">
      <c r="A17" s="1" t="s">
        <v>168</v>
      </c>
      <c r="B17" s="1" t="s">
        <v>169</v>
      </c>
      <c r="C17" s="2" t="s">
        <v>171</v>
      </c>
      <c r="D17" s="1" t="s">
        <v>170</v>
      </c>
      <c r="E17" s="3" t="s">
        <v>359</v>
      </c>
      <c r="M17" s="13" t="s">
        <v>361</v>
      </c>
      <c r="N17">
        <f>COUNTIF($E$7:$E$88,M17)</f>
        <v>1</v>
      </c>
      <c r="O17">
        <f>COUNTIF($G$8:$I$11,M17)</f>
        <v>0</v>
      </c>
      <c r="P17">
        <f>COUNTIF($F$24:$F$43,M17)</f>
        <v>0</v>
      </c>
      <c r="Q17">
        <f t="shared" si="0"/>
        <v>1</v>
      </c>
    </row>
    <row r="18" spans="1:18" ht="15" customHeight="1" x14ac:dyDescent="0.25">
      <c r="A18" s="1" t="s">
        <v>175</v>
      </c>
      <c r="B18" s="1" t="s">
        <v>176</v>
      </c>
      <c r="C18" s="2" t="s">
        <v>178</v>
      </c>
      <c r="D18" s="1" t="s">
        <v>177</v>
      </c>
      <c r="E18" s="3" t="s">
        <v>359</v>
      </c>
    </row>
    <row r="19" spans="1:18" ht="15" customHeight="1" x14ac:dyDescent="0.25">
      <c r="A19" s="1" t="s">
        <v>179</v>
      </c>
      <c r="B19" s="1" t="s">
        <v>180</v>
      </c>
      <c r="C19" s="2" t="s">
        <v>182</v>
      </c>
      <c r="D19" s="1" t="s">
        <v>181</v>
      </c>
      <c r="E19" s="3" t="s">
        <v>359</v>
      </c>
      <c r="M19" s="13" t="s">
        <v>359</v>
      </c>
      <c r="N19">
        <f>COUNTIF($E$7:$E$88,M19)</f>
        <v>12</v>
      </c>
      <c r="O19">
        <f>COUNTIF($G$8:$I$11,M19)</f>
        <v>0</v>
      </c>
      <c r="P19">
        <f>COUNTIF($F$24:$F$43,M19)</f>
        <v>0</v>
      </c>
      <c r="Q19">
        <f>SUM(N19:P19)</f>
        <v>12</v>
      </c>
      <c r="R19" s="4" t="s">
        <v>394</v>
      </c>
    </row>
    <row r="20" spans="1:18" ht="15" customHeight="1" x14ac:dyDescent="0.25">
      <c r="A20" s="1" t="s">
        <v>301</v>
      </c>
      <c r="B20" s="1" t="s">
        <v>302</v>
      </c>
      <c r="C20" s="2" t="s">
        <v>304</v>
      </c>
      <c r="D20" s="1" t="s">
        <v>303</v>
      </c>
      <c r="E20" s="3" t="s">
        <v>359</v>
      </c>
      <c r="M20" s="12" t="s">
        <v>373</v>
      </c>
      <c r="N20">
        <f>COUNTIF($E$7:$E$88,M20)</f>
        <v>4</v>
      </c>
      <c r="O20">
        <f>COUNTIF($G$8:$I$11,M20)</f>
        <v>0</v>
      </c>
      <c r="P20">
        <f>COUNTIF($F$24:$F$43,M20)</f>
        <v>0</v>
      </c>
      <c r="Q20">
        <f>SUM(N20:P20)</f>
        <v>4</v>
      </c>
    </row>
    <row r="21" spans="1:18" ht="15" customHeight="1" x14ac:dyDescent="0.25">
      <c r="A21" s="1" t="s">
        <v>313</v>
      </c>
      <c r="B21" s="1" t="s">
        <v>314</v>
      </c>
      <c r="C21" s="40" t="s">
        <v>312</v>
      </c>
      <c r="D21" s="1" t="s">
        <v>315</v>
      </c>
      <c r="E21" s="3" t="s">
        <v>359</v>
      </c>
      <c r="M21" s="12" t="s">
        <v>372</v>
      </c>
      <c r="N21">
        <f>COUNTIF($E$7:$E$88,M21)</f>
        <v>1</v>
      </c>
      <c r="O21">
        <f>COUNTIF($G$8:$I$11,M21)</f>
        <v>0</v>
      </c>
      <c r="P21">
        <f>COUNTIF($F$24:$F$43,M21)</f>
        <v>0</v>
      </c>
      <c r="Q21">
        <f>SUM(N21:P21)</f>
        <v>1</v>
      </c>
    </row>
    <row r="22" spans="1:18" ht="15" customHeight="1" x14ac:dyDescent="0.25">
      <c r="A22" s="1" t="s">
        <v>320</v>
      </c>
      <c r="B22" s="1" t="s">
        <v>321</v>
      </c>
      <c r="C22" s="40" t="s">
        <v>323</v>
      </c>
      <c r="D22" s="1" t="s">
        <v>322</v>
      </c>
      <c r="E22" s="3" t="s">
        <v>359</v>
      </c>
      <c r="M22" s="12" t="s">
        <v>369</v>
      </c>
      <c r="N22">
        <f>COUNTIF($E$7:$E$88,M22)</f>
        <v>6</v>
      </c>
      <c r="O22">
        <f>COUNTIF($G$8:$I$11,M22)</f>
        <v>0</v>
      </c>
      <c r="P22">
        <f>COUNTIF($F$24:$F$43,M22)</f>
        <v>0</v>
      </c>
      <c r="Q22">
        <f>SUM(N22:P22)</f>
        <v>6</v>
      </c>
    </row>
    <row r="23" spans="1:18" ht="15" customHeight="1" x14ac:dyDescent="0.25">
      <c r="A23" s="1" t="s">
        <v>355</v>
      </c>
      <c r="B23" s="1" t="s">
        <v>356</v>
      </c>
      <c r="C23" s="2" t="s">
        <v>358</v>
      </c>
      <c r="D23" s="1" t="s">
        <v>357</v>
      </c>
      <c r="E23" s="3" t="s">
        <v>359</v>
      </c>
      <c r="M23" s="12" t="s">
        <v>370</v>
      </c>
      <c r="N23">
        <f>COUNTIF($E$7:$E$88,M23)</f>
        <v>3</v>
      </c>
      <c r="O23">
        <f>COUNTIF($G$8:$I$11,M23)</f>
        <v>0</v>
      </c>
      <c r="P23">
        <f>COUNTIF($F$24:$F$43,M23)</f>
        <v>0</v>
      </c>
      <c r="Q23">
        <f>SUM(N23:P23)</f>
        <v>3</v>
      </c>
    </row>
    <row r="24" spans="1:18" ht="15" customHeight="1" x14ac:dyDescent="0.25">
      <c r="A24" s="1" t="s">
        <v>28</v>
      </c>
      <c r="B24" s="1" t="s">
        <v>29</v>
      </c>
      <c r="C24" s="2" t="s">
        <v>31</v>
      </c>
      <c r="D24" s="1" t="s">
        <v>30</v>
      </c>
      <c r="E24" s="5" t="s">
        <v>372</v>
      </c>
    </row>
    <row r="25" spans="1:18" ht="15" customHeight="1" x14ac:dyDescent="0.25">
      <c r="A25" s="1" t="s">
        <v>144</v>
      </c>
      <c r="B25" s="1" t="s">
        <v>145</v>
      </c>
      <c r="C25" s="2" t="s">
        <v>147</v>
      </c>
      <c r="D25" s="1" t="s">
        <v>146</v>
      </c>
      <c r="E25" s="3" t="s">
        <v>363</v>
      </c>
      <c r="F25" s="3" t="s">
        <v>364</v>
      </c>
      <c r="M25" s="13" t="s">
        <v>368</v>
      </c>
      <c r="N25">
        <f>COUNTIF($E$7:$E$88,M25)</f>
        <v>1</v>
      </c>
      <c r="O25">
        <f>COUNTIF($G$8:$I$11,M25)</f>
        <v>1</v>
      </c>
      <c r="P25">
        <f>COUNTIF($F$24:$F$43,M25)</f>
        <v>0</v>
      </c>
      <c r="Q25">
        <f>SUM(N25:P25)</f>
        <v>2</v>
      </c>
    </row>
    <row r="26" spans="1:18" ht="15" customHeight="1" x14ac:dyDescent="0.25">
      <c r="A26" s="1" t="s">
        <v>56</v>
      </c>
      <c r="B26" s="1" t="s">
        <v>57</v>
      </c>
      <c r="C26" s="2" t="s">
        <v>59</v>
      </c>
      <c r="D26" s="1" t="s">
        <v>58</v>
      </c>
      <c r="E26" s="5" t="s">
        <v>378</v>
      </c>
      <c r="M26" s="12" t="s">
        <v>371</v>
      </c>
      <c r="N26">
        <f>COUNTIF($E$7:$E$88,M26)</f>
        <v>2</v>
      </c>
      <c r="O26">
        <f>COUNTIF($G$8:$I$11,M26)</f>
        <v>0</v>
      </c>
      <c r="P26">
        <f>COUNTIF($F$24:$F$43,M26)</f>
        <v>0</v>
      </c>
      <c r="Q26">
        <f>SUM(N26:P26)</f>
        <v>2</v>
      </c>
    </row>
    <row r="27" spans="1:18" ht="15" customHeight="1" x14ac:dyDescent="0.25">
      <c r="A27" s="1" t="s">
        <v>52</v>
      </c>
      <c r="B27" s="1" t="s">
        <v>53</v>
      </c>
      <c r="C27" s="2" t="s">
        <v>55</v>
      </c>
      <c r="D27" s="1" t="s">
        <v>54</v>
      </c>
      <c r="E27" s="5" t="s">
        <v>378</v>
      </c>
      <c r="M27" s="12" t="s">
        <v>393</v>
      </c>
      <c r="N27">
        <f>COUNTIF($E$7:$E$88,M27)</f>
        <v>0</v>
      </c>
      <c r="O27">
        <f>COUNTIF($G$8:$I$11,M27)</f>
        <v>1</v>
      </c>
      <c r="P27">
        <f>COUNTIF($F$24:$F$43,M27)</f>
        <v>0</v>
      </c>
      <c r="Q27">
        <f>SUM(N27:P27)</f>
        <v>1</v>
      </c>
    </row>
    <row r="28" spans="1:18" ht="15" customHeight="1" x14ac:dyDescent="0.25">
      <c r="A28" s="1" t="s">
        <v>203</v>
      </c>
      <c r="B28" s="1" t="s">
        <v>204</v>
      </c>
      <c r="C28" s="2" t="s">
        <v>206</v>
      </c>
      <c r="D28" s="1" t="s">
        <v>205</v>
      </c>
      <c r="E28" s="5" t="s">
        <v>378</v>
      </c>
    </row>
    <row r="29" spans="1:18" ht="15" customHeight="1" x14ac:dyDescent="0.25">
      <c r="A29" s="1" t="s">
        <v>340</v>
      </c>
      <c r="B29" s="1" t="s">
        <v>341</v>
      </c>
      <c r="C29" s="40" t="s">
        <v>339</v>
      </c>
      <c r="D29" s="1" t="s">
        <v>342</v>
      </c>
      <c r="E29" s="5" t="s">
        <v>378</v>
      </c>
    </row>
    <row r="30" spans="1:18" ht="15" customHeight="1" x14ac:dyDescent="0.25">
      <c r="A30" s="1" t="s">
        <v>8</v>
      </c>
      <c r="B30" s="1" t="s">
        <v>9</v>
      </c>
      <c r="C30" s="2" t="s">
        <v>11</v>
      </c>
      <c r="D30" s="1" t="s">
        <v>10</v>
      </c>
      <c r="E30" s="5" t="s">
        <v>378</v>
      </c>
    </row>
    <row r="31" spans="1:18" ht="15" customHeight="1" x14ac:dyDescent="0.25">
      <c r="A31" s="1" t="s">
        <v>48</v>
      </c>
      <c r="B31" s="1" t="s">
        <v>49</v>
      </c>
      <c r="C31" s="2" t="s">
        <v>51</v>
      </c>
      <c r="D31" s="1" t="s">
        <v>50</v>
      </c>
      <c r="E31" s="5" t="s">
        <v>378</v>
      </c>
      <c r="M31" s="5" t="s">
        <v>379</v>
      </c>
      <c r="O31" s="4" t="s">
        <v>383</v>
      </c>
    </row>
    <row r="32" spans="1:18" ht="15" customHeight="1" x14ac:dyDescent="0.25">
      <c r="A32" s="1" t="s">
        <v>96</v>
      </c>
      <c r="B32" s="1" t="s">
        <v>97</v>
      </c>
      <c r="C32" s="2" t="s">
        <v>99</v>
      </c>
      <c r="D32" s="1" t="s">
        <v>98</v>
      </c>
      <c r="E32" s="5" t="s">
        <v>378</v>
      </c>
    </row>
    <row r="33" spans="1:29" ht="15" customHeight="1" x14ac:dyDescent="0.25">
      <c r="A33" s="1" t="s">
        <v>222</v>
      </c>
      <c r="B33" s="1" t="s">
        <v>223</v>
      </c>
      <c r="C33" s="2" t="s">
        <v>225</v>
      </c>
      <c r="D33" s="1" t="s">
        <v>224</v>
      </c>
      <c r="E33" s="5" t="s">
        <v>378</v>
      </c>
    </row>
    <row r="34" spans="1:29" ht="15" customHeight="1" x14ac:dyDescent="0.25">
      <c r="A34" s="1" t="s">
        <v>233</v>
      </c>
      <c r="B34" s="1" t="s">
        <v>234</v>
      </c>
      <c r="C34" s="2" t="s">
        <v>236</v>
      </c>
      <c r="D34" s="1" t="s">
        <v>235</v>
      </c>
      <c r="E34" s="5" t="s">
        <v>378</v>
      </c>
      <c r="M34" s="4" t="s">
        <v>396</v>
      </c>
      <c r="P34" s="23" t="s">
        <v>397</v>
      </c>
      <c r="Q34" s="24"/>
      <c r="R34" s="24"/>
    </row>
    <row r="35" spans="1:29" ht="15" customHeight="1" x14ac:dyDescent="0.25">
      <c r="A35" s="1" t="s">
        <v>116</v>
      </c>
      <c r="B35" s="1" t="s">
        <v>117</v>
      </c>
      <c r="C35" s="2" t="s">
        <v>119</v>
      </c>
      <c r="D35" s="1" t="s">
        <v>118</v>
      </c>
      <c r="E35" s="3" t="s">
        <v>364</v>
      </c>
      <c r="M35" s="15" t="s">
        <v>384</v>
      </c>
      <c r="P35" s="15" t="s">
        <v>384</v>
      </c>
      <c r="Q35" s="4" t="s">
        <v>400</v>
      </c>
      <c r="R35" s="4" t="s">
        <v>399</v>
      </c>
    </row>
    <row r="36" spans="1:29" ht="15" customHeight="1" x14ac:dyDescent="0.25">
      <c r="A36" s="1" t="s">
        <v>140</v>
      </c>
      <c r="B36" s="1" t="s">
        <v>141</v>
      </c>
      <c r="C36" s="2" t="s">
        <v>143</v>
      </c>
      <c r="D36" s="1" t="s">
        <v>142</v>
      </c>
      <c r="E36" s="3" t="s">
        <v>364</v>
      </c>
      <c r="F36" s="5" t="s">
        <v>379</v>
      </c>
      <c r="M36" s="4" t="s">
        <v>385</v>
      </c>
      <c r="N36">
        <f>Q20</f>
        <v>4</v>
      </c>
      <c r="P36" s="4" t="s">
        <v>30</v>
      </c>
      <c r="Q36">
        <v>1</v>
      </c>
      <c r="R36" s="16">
        <f>100*(Q36/SUM($Q$36:$Q$41))</f>
        <v>2.9411764705882351</v>
      </c>
      <c r="S36" s="4"/>
    </row>
    <row r="37" spans="1:29" ht="15" customHeight="1" x14ac:dyDescent="0.25">
      <c r="A37" s="1" t="s">
        <v>281</v>
      </c>
      <c r="B37" s="1" t="s">
        <v>282</v>
      </c>
      <c r="C37" s="2" t="s">
        <v>284</v>
      </c>
      <c r="D37" s="1" t="s">
        <v>283</v>
      </c>
      <c r="E37" s="3" t="s">
        <v>364</v>
      </c>
      <c r="F37" s="5" t="s">
        <v>379</v>
      </c>
      <c r="M37" s="4" t="s">
        <v>534</v>
      </c>
      <c r="N37">
        <f>Q19</f>
        <v>12</v>
      </c>
      <c r="P37" s="4" t="s">
        <v>387</v>
      </c>
      <c r="Q37">
        <v>3</v>
      </c>
      <c r="R37" s="16">
        <f>100*(Q37/SUM($Q$36:$Q$41))</f>
        <v>8.8235294117647065</v>
      </c>
      <c r="S37" s="4"/>
    </row>
    <row r="38" spans="1:29" ht="15" customHeight="1" x14ac:dyDescent="0.25">
      <c r="A38" s="1" t="s">
        <v>297</v>
      </c>
      <c r="B38" s="1" t="s">
        <v>298</v>
      </c>
      <c r="C38" s="2" t="s">
        <v>300</v>
      </c>
      <c r="D38" s="1" t="s">
        <v>299</v>
      </c>
      <c r="E38" s="3" t="s">
        <v>364</v>
      </c>
      <c r="F38" s="5" t="s">
        <v>379</v>
      </c>
      <c r="M38" s="4" t="s">
        <v>30</v>
      </c>
      <c r="N38">
        <f>Q21</f>
        <v>1</v>
      </c>
      <c r="P38" s="4" t="s">
        <v>385</v>
      </c>
      <c r="Q38">
        <v>4</v>
      </c>
      <c r="R38" s="16">
        <f>100*(Q38/SUM($Q$36:$Q$41))</f>
        <v>11.76470588235294</v>
      </c>
      <c r="S38" s="4"/>
    </row>
    <row r="39" spans="1:29" ht="15" customHeight="1" x14ac:dyDescent="0.25">
      <c r="A39" s="1" t="s">
        <v>40</v>
      </c>
      <c r="B39" s="1" t="s">
        <v>41</v>
      </c>
      <c r="C39" s="2" t="s">
        <v>43</v>
      </c>
      <c r="D39" s="1" t="s">
        <v>42</v>
      </c>
      <c r="E39" s="3" t="s">
        <v>364</v>
      </c>
      <c r="F39" s="5" t="s">
        <v>379</v>
      </c>
      <c r="M39" s="4" t="s">
        <v>386</v>
      </c>
      <c r="N39">
        <f>Q22</f>
        <v>6</v>
      </c>
      <c r="P39" s="4" t="s">
        <v>386</v>
      </c>
      <c r="Q39">
        <v>6</v>
      </c>
      <c r="R39" s="16">
        <f>100*(Q39/SUM($Q$36:$Q$41))</f>
        <v>17.647058823529413</v>
      </c>
      <c r="S39" s="4"/>
    </row>
    <row r="40" spans="1:29" ht="15" customHeight="1" x14ac:dyDescent="0.25">
      <c r="A40" s="1" t="s">
        <v>88</v>
      </c>
      <c r="B40" s="1" t="s">
        <v>89</v>
      </c>
      <c r="C40" s="2" t="s">
        <v>91</v>
      </c>
      <c r="D40" s="1" t="s">
        <v>90</v>
      </c>
      <c r="E40" s="3" t="s">
        <v>364</v>
      </c>
      <c r="F40" s="5" t="s">
        <v>379</v>
      </c>
      <c r="M40" s="4" t="s">
        <v>387</v>
      </c>
      <c r="N40">
        <f>Q23</f>
        <v>3</v>
      </c>
      <c r="P40" s="4" t="s">
        <v>416</v>
      </c>
      <c r="Q40">
        <v>8</v>
      </c>
      <c r="R40" s="16">
        <f>100*(Q40/SUM($Q$36:$Q$41))</f>
        <v>23.52941176470588</v>
      </c>
      <c r="S40" s="4"/>
    </row>
    <row r="41" spans="1:29" ht="15" customHeight="1" x14ac:dyDescent="0.25">
      <c r="A41" s="1" t="s">
        <v>108</v>
      </c>
      <c r="B41" s="1" t="s">
        <v>109</v>
      </c>
      <c r="C41" s="2" t="s">
        <v>111</v>
      </c>
      <c r="D41" s="1" t="s">
        <v>110</v>
      </c>
      <c r="E41" s="3" t="s">
        <v>364</v>
      </c>
      <c r="F41" s="5" t="s">
        <v>379</v>
      </c>
      <c r="P41" s="4" t="s">
        <v>398</v>
      </c>
      <c r="Q41">
        <v>12</v>
      </c>
      <c r="R41" s="16">
        <f>100*(Q41/SUM($Q$36:$Q$41))</f>
        <v>35.294117647058826</v>
      </c>
      <c r="S41" s="4"/>
    </row>
    <row r="42" spans="1:29" ht="15" customHeight="1" x14ac:dyDescent="0.25">
      <c r="A42" s="1" t="s">
        <v>148</v>
      </c>
      <c r="B42" s="1" t="s">
        <v>149</v>
      </c>
      <c r="C42" s="2" t="s">
        <v>151</v>
      </c>
      <c r="D42" s="1" t="s">
        <v>150</v>
      </c>
      <c r="E42" s="3" t="s">
        <v>364</v>
      </c>
      <c r="F42" s="5" t="s">
        <v>379</v>
      </c>
      <c r="M42" s="15" t="s">
        <v>388</v>
      </c>
      <c r="S42" s="4"/>
    </row>
    <row r="43" spans="1:29" ht="15" customHeight="1" x14ac:dyDescent="0.25">
      <c r="A43" s="1" t="s">
        <v>237</v>
      </c>
      <c r="B43" s="1" t="s">
        <v>238</v>
      </c>
      <c r="C43" s="2" t="s">
        <v>240</v>
      </c>
      <c r="D43" s="1" t="s">
        <v>239</v>
      </c>
      <c r="E43" s="3" t="s">
        <v>364</v>
      </c>
      <c r="F43" s="5" t="s">
        <v>379</v>
      </c>
      <c r="M43" s="4" t="s">
        <v>389</v>
      </c>
      <c r="N43">
        <v>1</v>
      </c>
      <c r="P43" s="15" t="s">
        <v>388</v>
      </c>
      <c r="Q43" s="4" t="s">
        <v>400</v>
      </c>
      <c r="R43" s="17" t="s">
        <v>399</v>
      </c>
      <c r="S43" s="4"/>
    </row>
    <row r="44" spans="1:29" ht="15" customHeight="1" x14ac:dyDescent="0.25">
      <c r="A44" s="1" t="s">
        <v>20</v>
      </c>
      <c r="B44" s="1" t="s">
        <v>21</v>
      </c>
      <c r="C44" s="2" t="s">
        <v>23</v>
      </c>
      <c r="D44" s="1" t="s">
        <v>22</v>
      </c>
      <c r="E44" s="3" t="s">
        <v>364</v>
      </c>
      <c r="M44" s="4" t="s">
        <v>368</v>
      </c>
      <c r="N44">
        <v>4</v>
      </c>
      <c r="O44" s="4" t="s">
        <v>395</v>
      </c>
      <c r="P44" s="4" t="s">
        <v>368</v>
      </c>
      <c r="Q44">
        <v>4</v>
      </c>
      <c r="R44" s="16">
        <f>100*(Q44/SUM($Q$44:$Q$48))</f>
        <v>5.4054054054054053</v>
      </c>
      <c r="S44" s="4" t="s">
        <v>549</v>
      </c>
    </row>
    <row r="45" spans="1:29" ht="15" customHeight="1" x14ac:dyDescent="0.25">
      <c r="A45" s="1" t="s">
        <v>124</v>
      </c>
      <c r="B45" s="1" t="s">
        <v>125</v>
      </c>
      <c r="C45" s="2" t="s">
        <v>127</v>
      </c>
      <c r="D45" s="1" t="s">
        <v>126</v>
      </c>
      <c r="E45" s="5" t="s">
        <v>379</v>
      </c>
      <c r="M45" s="4" t="s">
        <v>391</v>
      </c>
      <c r="N45">
        <v>68</v>
      </c>
      <c r="P45" s="4" t="s">
        <v>548</v>
      </c>
      <c r="Q45">
        <v>0</v>
      </c>
      <c r="S45" s="4" t="s">
        <v>547</v>
      </c>
    </row>
    <row r="46" spans="1:29" ht="15" customHeight="1" x14ac:dyDescent="0.25">
      <c r="A46" s="1" t="s">
        <v>211</v>
      </c>
      <c r="B46" s="1" t="s">
        <v>212</v>
      </c>
      <c r="C46" s="2" t="s">
        <v>214</v>
      </c>
      <c r="D46" s="1" t="s">
        <v>213</v>
      </c>
      <c r="E46" s="5" t="s">
        <v>379</v>
      </c>
      <c r="M46" s="4" t="s">
        <v>392</v>
      </c>
      <c r="N46">
        <v>10</v>
      </c>
      <c r="P46" s="4" t="s">
        <v>389</v>
      </c>
      <c r="Q46">
        <v>1</v>
      </c>
      <c r="R46" s="16">
        <f>100*(Q46/SUM($Q$44:$Q$48))</f>
        <v>1.3513513513513513</v>
      </c>
      <c r="S46" s="4" t="s">
        <v>546</v>
      </c>
      <c r="AC46">
        <f>12/84</f>
        <v>0.14285714285714285</v>
      </c>
    </row>
    <row r="47" spans="1:29" ht="15" customHeight="1" x14ac:dyDescent="0.25">
      <c r="A47" s="1" t="s">
        <v>253</v>
      </c>
      <c r="B47" s="1" t="s">
        <v>254</v>
      </c>
      <c r="C47" s="2" t="s">
        <v>256</v>
      </c>
      <c r="D47" s="1" t="s">
        <v>255</v>
      </c>
      <c r="E47" s="5" t="s">
        <v>379</v>
      </c>
      <c r="M47" s="4" t="s">
        <v>390</v>
      </c>
      <c r="N47">
        <v>1</v>
      </c>
      <c r="P47" s="4" t="s">
        <v>390</v>
      </c>
      <c r="Q47">
        <v>1</v>
      </c>
      <c r="R47" s="16">
        <f>100*(Q47/SUM($Q$44:$Q$48))</f>
        <v>1.3513513513513513</v>
      </c>
      <c r="S47" s="4" t="s">
        <v>545</v>
      </c>
    </row>
    <row r="48" spans="1:29" ht="15" customHeight="1" x14ac:dyDescent="0.25">
      <c r="A48" s="1" t="s">
        <v>269</v>
      </c>
      <c r="B48" s="1" t="s">
        <v>270</v>
      </c>
      <c r="C48" s="2" t="s">
        <v>272</v>
      </c>
      <c r="D48" s="1" t="s">
        <v>271</v>
      </c>
      <c r="E48" s="5" t="s">
        <v>379</v>
      </c>
      <c r="M48" s="4"/>
      <c r="P48" s="4" t="s">
        <v>391</v>
      </c>
      <c r="Q48">
        <v>68</v>
      </c>
      <c r="R48" s="16">
        <f>100*(Q48/SUM($Q$44:$Q$48))</f>
        <v>91.891891891891902</v>
      </c>
      <c r="S48" s="4" t="s">
        <v>544</v>
      </c>
    </row>
    <row r="49" spans="1:33" ht="15" customHeight="1" x14ac:dyDescent="0.25">
      <c r="A49" s="1" t="s">
        <v>336</v>
      </c>
      <c r="B49" s="1" t="s">
        <v>337</v>
      </c>
      <c r="C49" s="2" t="s">
        <v>339</v>
      </c>
      <c r="D49" s="1" t="s">
        <v>338</v>
      </c>
      <c r="E49" s="5" t="s">
        <v>379</v>
      </c>
      <c r="P49" s="4" t="s">
        <v>392</v>
      </c>
      <c r="Q49">
        <v>10</v>
      </c>
      <c r="R49" s="16">
        <f>100*(Q49/SUM($Q$44:$Q$48))</f>
        <v>13.513513513513514</v>
      </c>
      <c r="S49" s="4" t="s">
        <v>543</v>
      </c>
      <c r="AG49">
        <f>11/34</f>
        <v>0.3235294117647059</v>
      </c>
    </row>
    <row r="50" spans="1:33" ht="15" customHeight="1" x14ac:dyDescent="0.25">
      <c r="A50" s="1" t="s">
        <v>305</v>
      </c>
      <c r="B50" s="1" t="s">
        <v>306</v>
      </c>
      <c r="C50" s="40" t="s">
        <v>308</v>
      </c>
      <c r="D50" s="1" t="s">
        <v>307</v>
      </c>
      <c r="E50" s="5" t="s">
        <v>379</v>
      </c>
    </row>
    <row r="51" spans="1:33" ht="15" customHeight="1" x14ac:dyDescent="0.25">
      <c r="A51" s="1" t="s">
        <v>160</v>
      </c>
      <c r="B51" s="1" t="s">
        <v>161</v>
      </c>
      <c r="C51" s="2" t="s">
        <v>163</v>
      </c>
      <c r="D51" s="1" t="s">
        <v>162</v>
      </c>
      <c r="E51" s="5" t="s">
        <v>379</v>
      </c>
    </row>
    <row r="52" spans="1:33" ht="15" customHeight="1" x14ac:dyDescent="0.25">
      <c r="A52" s="1" t="s">
        <v>293</v>
      </c>
      <c r="B52" s="1" t="s">
        <v>294</v>
      </c>
      <c r="C52" s="2" t="s">
        <v>296</v>
      </c>
      <c r="D52" s="1" t="s">
        <v>295</v>
      </c>
      <c r="E52" s="5" t="s">
        <v>379</v>
      </c>
    </row>
    <row r="53" spans="1:33" ht="15" customHeight="1" x14ac:dyDescent="0.25">
      <c r="A53" s="1" t="s">
        <v>4</v>
      </c>
      <c r="B53" s="1" t="s">
        <v>5</v>
      </c>
      <c r="C53" s="2" t="s">
        <v>7</v>
      </c>
      <c r="D53" s="1" t="s">
        <v>6</v>
      </c>
      <c r="E53" s="3" t="s">
        <v>360</v>
      </c>
    </row>
    <row r="54" spans="1:33" ht="15" customHeight="1" x14ac:dyDescent="0.25">
      <c r="A54" s="1" t="s">
        <v>16</v>
      </c>
      <c r="B54" s="1" t="s">
        <v>17</v>
      </c>
      <c r="C54" s="2" t="s">
        <v>19</v>
      </c>
      <c r="D54" s="1" t="s">
        <v>18</v>
      </c>
      <c r="E54" s="3" t="s">
        <v>360</v>
      </c>
    </row>
    <row r="55" spans="1:33" ht="15" customHeight="1" x14ac:dyDescent="0.25">
      <c r="A55" s="1" t="s">
        <v>44</v>
      </c>
      <c r="B55" s="1" t="s">
        <v>45</v>
      </c>
      <c r="C55" s="2" t="s">
        <v>47</v>
      </c>
      <c r="D55" s="1" t="s">
        <v>46</v>
      </c>
      <c r="E55" s="3" t="s">
        <v>360</v>
      </c>
    </row>
    <row r="56" spans="1:33" ht="15" customHeight="1" x14ac:dyDescent="0.25">
      <c r="A56" s="1" t="s">
        <v>60</v>
      </c>
      <c r="B56" s="1" t="s">
        <v>61</v>
      </c>
      <c r="C56" s="2" t="s">
        <v>63</v>
      </c>
      <c r="D56" s="1" t="s">
        <v>62</v>
      </c>
      <c r="E56" s="3" t="s">
        <v>360</v>
      </c>
    </row>
    <row r="57" spans="1:33" ht="15" customHeight="1" x14ac:dyDescent="0.25">
      <c r="A57" s="1" t="s">
        <v>68</v>
      </c>
      <c r="B57" s="1" t="s">
        <v>69</v>
      </c>
      <c r="C57" s="2" t="s">
        <v>71</v>
      </c>
      <c r="D57" s="1" t="s">
        <v>70</v>
      </c>
      <c r="E57" s="3" t="s">
        <v>360</v>
      </c>
    </row>
    <row r="58" spans="1:33" ht="15" customHeight="1" x14ac:dyDescent="0.25">
      <c r="A58" s="1" t="s">
        <v>76</v>
      </c>
      <c r="B58" s="1" t="s">
        <v>77</v>
      </c>
      <c r="C58" s="2" t="s">
        <v>79</v>
      </c>
      <c r="D58" s="1" t="s">
        <v>78</v>
      </c>
      <c r="E58" s="3" t="s">
        <v>360</v>
      </c>
    </row>
    <row r="59" spans="1:33" ht="15" customHeight="1" x14ac:dyDescent="0.25">
      <c r="A59" s="1" t="s">
        <v>92</v>
      </c>
      <c r="B59" s="1" t="s">
        <v>93</v>
      </c>
      <c r="C59" s="2" t="s">
        <v>95</v>
      </c>
      <c r="D59" s="1" t="s">
        <v>94</v>
      </c>
      <c r="E59" s="3" t="s">
        <v>360</v>
      </c>
    </row>
    <row r="60" spans="1:33" ht="15" customHeight="1" x14ac:dyDescent="0.25">
      <c r="A60" s="1" t="s">
        <v>120</v>
      </c>
      <c r="B60" s="1" t="s">
        <v>121</v>
      </c>
      <c r="C60" s="2" t="s">
        <v>123</v>
      </c>
      <c r="D60" s="1" t="s">
        <v>122</v>
      </c>
      <c r="E60" s="3" t="s">
        <v>360</v>
      </c>
    </row>
    <row r="61" spans="1:33" ht="15" customHeight="1" x14ac:dyDescent="0.25">
      <c r="A61" s="1" t="s">
        <v>152</v>
      </c>
      <c r="B61" s="1" t="s">
        <v>153</v>
      </c>
      <c r="C61" s="2" t="s">
        <v>155</v>
      </c>
      <c r="D61" s="1" t="s">
        <v>154</v>
      </c>
      <c r="E61" s="3" t="s">
        <v>360</v>
      </c>
    </row>
    <row r="62" spans="1:33" ht="15" customHeight="1" x14ac:dyDescent="0.25">
      <c r="A62" s="1" t="s">
        <v>191</v>
      </c>
      <c r="B62" s="1" t="s">
        <v>192</v>
      </c>
      <c r="C62" s="2" t="s">
        <v>194</v>
      </c>
      <c r="D62" s="1" t="s">
        <v>193</v>
      </c>
      <c r="E62" s="3" t="s">
        <v>360</v>
      </c>
    </row>
    <row r="63" spans="1:33" ht="15" customHeight="1" x14ac:dyDescent="0.25">
      <c r="A63" s="1" t="s">
        <v>218</v>
      </c>
      <c r="B63" s="1" t="s">
        <v>219</v>
      </c>
      <c r="C63" s="2" t="s">
        <v>221</v>
      </c>
      <c r="D63" s="1" t="s">
        <v>220</v>
      </c>
      <c r="E63" s="3" t="s">
        <v>360</v>
      </c>
    </row>
    <row r="64" spans="1:33" ht="15" customHeight="1" x14ac:dyDescent="0.25">
      <c r="A64" s="1" t="s">
        <v>229</v>
      </c>
      <c r="B64" s="1" t="s">
        <v>230</v>
      </c>
      <c r="C64" s="2" t="s">
        <v>232</v>
      </c>
      <c r="D64" s="1" t="s">
        <v>231</v>
      </c>
      <c r="E64" s="3" t="s">
        <v>360</v>
      </c>
      <c r="M64" s="4" t="s">
        <v>402</v>
      </c>
      <c r="N64" s="4"/>
    </row>
    <row r="65" spans="1:15" ht="15" customHeight="1" x14ac:dyDescent="0.25">
      <c r="A65" s="1" t="s">
        <v>241</v>
      </c>
      <c r="B65" s="1" t="s">
        <v>242</v>
      </c>
      <c r="C65" s="2" t="s">
        <v>244</v>
      </c>
      <c r="D65" s="1" t="s">
        <v>243</v>
      </c>
      <c r="E65" s="3" t="s">
        <v>360</v>
      </c>
      <c r="M65" s="18" t="s">
        <v>403</v>
      </c>
      <c r="N65" s="4">
        <v>18</v>
      </c>
      <c r="O65" s="4" t="s">
        <v>410</v>
      </c>
    </row>
    <row r="66" spans="1:15" ht="15" customHeight="1" x14ac:dyDescent="0.25">
      <c r="A66" s="1" t="s">
        <v>245</v>
      </c>
      <c r="B66" s="1" t="s">
        <v>246</v>
      </c>
      <c r="C66" s="2" t="s">
        <v>248</v>
      </c>
      <c r="D66" s="1" t="s">
        <v>247</v>
      </c>
      <c r="E66" s="3" t="s">
        <v>360</v>
      </c>
      <c r="M66" s="18" t="s">
        <v>404</v>
      </c>
      <c r="N66" s="4">
        <v>16</v>
      </c>
    </row>
    <row r="67" spans="1:15" ht="15" customHeight="1" x14ac:dyDescent="0.25">
      <c r="A67" s="1" t="s">
        <v>257</v>
      </c>
      <c r="B67" s="1" t="s">
        <v>258</v>
      </c>
      <c r="C67" s="2" t="s">
        <v>260</v>
      </c>
      <c r="D67" s="1" t="s">
        <v>259</v>
      </c>
      <c r="E67" s="3" t="s">
        <v>360</v>
      </c>
      <c r="M67" s="18" t="s">
        <v>401</v>
      </c>
      <c r="N67" s="4">
        <v>14</v>
      </c>
    </row>
    <row r="68" spans="1:15" ht="15" customHeight="1" x14ac:dyDescent="0.25">
      <c r="A68" s="1" t="s">
        <v>285</v>
      </c>
      <c r="B68" s="1" t="s">
        <v>286</v>
      </c>
      <c r="C68" s="2" t="s">
        <v>288</v>
      </c>
      <c r="D68" s="1" t="s">
        <v>287</v>
      </c>
      <c r="E68" s="3" t="s">
        <v>360</v>
      </c>
      <c r="M68" s="18" t="s">
        <v>414</v>
      </c>
      <c r="N68" s="4">
        <v>12</v>
      </c>
      <c r="O68" s="4" t="s">
        <v>413</v>
      </c>
    </row>
    <row r="69" spans="1:15" ht="15" customHeight="1" x14ac:dyDescent="0.25">
      <c r="A69" s="1" t="s">
        <v>128</v>
      </c>
      <c r="B69" s="1" t="s">
        <v>129</v>
      </c>
      <c r="C69" s="2" t="s">
        <v>131</v>
      </c>
      <c r="D69" s="1" t="s">
        <v>130</v>
      </c>
      <c r="E69" s="3" t="s">
        <v>365</v>
      </c>
      <c r="M69" s="18" t="s">
        <v>405</v>
      </c>
      <c r="N69" s="4">
        <v>3</v>
      </c>
    </row>
    <row r="70" spans="1:15" ht="15" customHeight="1" x14ac:dyDescent="0.25">
      <c r="A70" s="1" t="s">
        <v>324</v>
      </c>
      <c r="B70" s="1" t="s">
        <v>325</v>
      </c>
      <c r="C70" s="2" t="s">
        <v>327</v>
      </c>
      <c r="D70" s="1" t="s">
        <v>326</v>
      </c>
      <c r="E70" s="3" t="s">
        <v>365</v>
      </c>
      <c r="M70" s="18" t="s">
        <v>406</v>
      </c>
      <c r="N70" s="4">
        <v>2</v>
      </c>
    </row>
    <row r="71" spans="1:15" ht="15" customHeight="1" x14ac:dyDescent="0.25">
      <c r="A71" s="1" t="s">
        <v>249</v>
      </c>
      <c r="B71" s="1" t="s">
        <v>250</v>
      </c>
      <c r="C71" s="2" t="s">
        <v>252</v>
      </c>
      <c r="D71" s="1" t="s">
        <v>251</v>
      </c>
      <c r="E71" s="3" t="s">
        <v>366</v>
      </c>
      <c r="M71" s="18" t="s">
        <v>407</v>
      </c>
      <c r="N71" s="4">
        <v>2</v>
      </c>
    </row>
    <row r="72" spans="1:15" ht="15" customHeight="1" x14ac:dyDescent="0.25">
      <c r="A72" s="1" t="s">
        <v>261</v>
      </c>
      <c r="B72" s="1" t="s">
        <v>262</v>
      </c>
      <c r="C72" s="2" t="s">
        <v>264</v>
      </c>
      <c r="D72" s="1" t="s">
        <v>263</v>
      </c>
      <c r="E72" s="3" t="s">
        <v>366</v>
      </c>
    </row>
    <row r="73" spans="1:15" ht="15" customHeight="1" x14ac:dyDescent="0.25">
      <c r="A73" s="1" t="s">
        <v>207</v>
      </c>
      <c r="B73" s="1" t="s">
        <v>208</v>
      </c>
      <c r="C73" s="2" t="s">
        <v>210</v>
      </c>
      <c r="D73" s="1" t="s">
        <v>209</v>
      </c>
      <c r="E73" s="3" t="s">
        <v>362</v>
      </c>
    </row>
    <row r="74" spans="1:15" ht="15" customHeight="1" x14ac:dyDescent="0.25">
      <c r="A74" s="1" t="s">
        <v>215</v>
      </c>
      <c r="B74" s="1" t="s">
        <v>216</v>
      </c>
      <c r="C74" s="2" t="s">
        <v>217</v>
      </c>
      <c r="D74" s="10" t="s">
        <v>380</v>
      </c>
      <c r="E74" s="3" t="s">
        <v>362</v>
      </c>
    </row>
    <row r="75" spans="1:15" ht="15" customHeight="1" x14ac:dyDescent="0.25">
      <c r="A75" s="1" t="s">
        <v>226</v>
      </c>
      <c r="B75" s="1" t="s">
        <v>227</v>
      </c>
      <c r="C75" s="2" t="s">
        <v>228</v>
      </c>
      <c r="D75" s="10" t="s">
        <v>380</v>
      </c>
      <c r="E75" s="3" t="s">
        <v>362</v>
      </c>
    </row>
    <row r="76" spans="1:15" ht="15" customHeight="1" x14ac:dyDescent="0.25">
      <c r="A76" s="1" t="s">
        <v>172</v>
      </c>
      <c r="B76" s="1" t="s">
        <v>173</v>
      </c>
      <c r="C76" s="2" t="s">
        <v>174</v>
      </c>
      <c r="D76" s="10" t="s">
        <v>381</v>
      </c>
      <c r="E76" s="3" t="s">
        <v>361</v>
      </c>
    </row>
    <row r="77" spans="1:15" ht="15" customHeight="1" x14ac:dyDescent="0.25">
      <c r="A77" s="1" t="s">
        <v>80</v>
      </c>
      <c r="B77" s="1" t="s">
        <v>81</v>
      </c>
      <c r="C77" s="2" t="s">
        <v>83</v>
      </c>
      <c r="D77" s="1" t="s">
        <v>82</v>
      </c>
      <c r="E77" s="5" t="s">
        <v>369</v>
      </c>
    </row>
    <row r="78" spans="1:15" ht="15" customHeight="1" x14ac:dyDescent="0.25">
      <c r="A78" s="1" t="s">
        <v>136</v>
      </c>
      <c r="B78" s="1" t="s">
        <v>137</v>
      </c>
      <c r="C78" s="2" t="s">
        <v>139</v>
      </c>
      <c r="D78" s="1" t="s">
        <v>138</v>
      </c>
      <c r="E78" s="5" t="s">
        <v>369</v>
      </c>
    </row>
    <row r="79" spans="1:15" ht="15" customHeight="1" x14ac:dyDescent="0.25">
      <c r="A79" s="1" t="s">
        <v>164</v>
      </c>
      <c r="B79" s="1" t="s">
        <v>165</v>
      </c>
      <c r="C79" s="2" t="s">
        <v>167</v>
      </c>
      <c r="D79" s="1" t="s">
        <v>166</v>
      </c>
      <c r="E79" s="5" t="s">
        <v>369</v>
      </c>
    </row>
    <row r="80" spans="1:15" ht="15" customHeight="1" x14ac:dyDescent="0.25">
      <c r="A80" s="1" t="s">
        <v>273</v>
      </c>
      <c r="B80" s="1" t="s">
        <v>274</v>
      </c>
      <c r="C80" s="2" t="s">
        <v>276</v>
      </c>
      <c r="D80" s="1" t="s">
        <v>275</v>
      </c>
      <c r="E80" s="5" t="s">
        <v>369</v>
      </c>
      <c r="M80" s="21" t="s">
        <v>409</v>
      </c>
    </row>
    <row r="81" spans="1:15" ht="15" customHeight="1" x14ac:dyDescent="0.25">
      <c r="A81" s="1" t="s">
        <v>309</v>
      </c>
      <c r="B81" s="1" t="s">
        <v>310</v>
      </c>
      <c r="C81" s="2" t="s">
        <v>312</v>
      </c>
      <c r="D81" s="1" t="s">
        <v>311</v>
      </c>
      <c r="E81" s="5" t="s">
        <v>369</v>
      </c>
      <c r="M81" s="19" t="s">
        <v>412</v>
      </c>
      <c r="N81" s="14">
        <v>5</v>
      </c>
    </row>
    <row r="82" spans="1:15" ht="15" customHeight="1" x14ac:dyDescent="0.25">
      <c r="A82" s="1" t="s">
        <v>351</v>
      </c>
      <c r="B82" s="1" t="s">
        <v>352</v>
      </c>
      <c r="C82" s="2" t="s">
        <v>354</v>
      </c>
      <c r="D82" s="1" t="s">
        <v>353</v>
      </c>
      <c r="E82" s="5" t="s">
        <v>369</v>
      </c>
      <c r="M82" s="19" t="s">
        <v>411</v>
      </c>
      <c r="N82" s="14">
        <v>1</v>
      </c>
    </row>
    <row r="83" spans="1:15" ht="15" customHeight="1" x14ac:dyDescent="0.25">
      <c r="A83" s="1" t="s">
        <v>112</v>
      </c>
      <c r="B83" s="1" t="s">
        <v>113</v>
      </c>
      <c r="C83" s="2" t="s">
        <v>115</v>
      </c>
      <c r="D83" s="1" t="s">
        <v>114</v>
      </c>
      <c r="E83" s="5" t="s">
        <v>370</v>
      </c>
    </row>
    <row r="84" spans="1:15" ht="15" customHeight="1" x14ac:dyDescent="0.25">
      <c r="A84" s="1" t="s">
        <v>195</v>
      </c>
      <c r="B84" s="1" t="s">
        <v>196</v>
      </c>
      <c r="C84" s="2" t="s">
        <v>198</v>
      </c>
      <c r="D84" s="1" t="s">
        <v>197</v>
      </c>
      <c r="E84" s="5" t="s">
        <v>370</v>
      </c>
    </row>
    <row r="85" spans="1:15" ht="15" customHeight="1" x14ac:dyDescent="0.25">
      <c r="A85" s="1" t="s">
        <v>289</v>
      </c>
      <c r="B85" s="1" t="s">
        <v>290</v>
      </c>
      <c r="C85" s="2" t="s">
        <v>292</v>
      </c>
      <c r="D85" s="1" t="s">
        <v>291</v>
      </c>
      <c r="E85" s="5" t="s">
        <v>370</v>
      </c>
      <c r="M85" s="20"/>
      <c r="N85" s="14"/>
      <c r="O85" s="4"/>
    </row>
    <row r="86" spans="1:15" ht="15" customHeight="1" x14ac:dyDescent="0.25">
      <c r="A86" s="1" t="s">
        <v>332</v>
      </c>
      <c r="B86" s="1" t="s">
        <v>333</v>
      </c>
      <c r="C86" s="2" t="s">
        <v>335</v>
      </c>
      <c r="D86" s="1" t="s">
        <v>334</v>
      </c>
      <c r="E86" s="5" t="s">
        <v>535</v>
      </c>
    </row>
    <row r="87" spans="1:15" ht="15" customHeight="1" x14ac:dyDescent="0.25">
      <c r="A87" s="1" t="s">
        <v>12</v>
      </c>
      <c r="B87" s="1" t="s">
        <v>13</v>
      </c>
      <c r="C87" s="2" t="s">
        <v>15</v>
      </c>
      <c r="D87" s="1" t="s">
        <v>14</v>
      </c>
      <c r="E87" s="5" t="s">
        <v>371</v>
      </c>
      <c r="M87" s="21" t="s">
        <v>402</v>
      </c>
      <c r="N87" s="4"/>
    </row>
    <row r="88" spans="1:15" ht="15" customHeight="1" x14ac:dyDescent="0.25">
      <c r="A88" s="1" t="s">
        <v>32</v>
      </c>
      <c r="B88" s="1" t="s">
        <v>33</v>
      </c>
      <c r="C88" s="2" t="s">
        <v>35</v>
      </c>
      <c r="D88" s="1" t="s">
        <v>34</v>
      </c>
      <c r="E88" s="5" t="s">
        <v>371</v>
      </c>
      <c r="M88" s="18" t="s">
        <v>553</v>
      </c>
      <c r="N88" s="4">
        <v>16</v>
      </c>
      <c r="O88" s="4"/>
    </row>
    <row r="89" spans="1:15" ht="15" customHeight="1" x14ac:dyDescent="0.25">
      <c r="A89" s="7" t="s">
        <v>0</v>
      </c>
      <c r="B89" s="7" t="s">
        <v>1</v>
      </c>
      <c r="C89" s="9" t="s">
        <v>3</v>
      </c>
      <c r="D89" s="7" t="s">
        <v>2</v>
      </c>
      <c r="M89" s="18" t="s">
        <v>401</v>
      </c>
      <c r="N89" s="4">
        <v>14</v>
      </c>
      <c r="O89" s="4"/>
    </row>
    <row r="90" spans="1:15" ht="15" customHeight="1" x14ac:dyDescent="0.25">
      <c r="A90" s="1" t="s">
        <v>24</v>
      </c>
      <c r="B90" s="1" t="s">
        <v>25</v>
      </c>
      <c r="C90" s="2" t="s">
        <v>27</v>
      </c>
      <c r="D90" s="1" t="s">
        <v>26</v>
      </c>
      <c r="M90" s="18" t="s">
        <v>556</v>
      </c>
      <c r="N90" s="4">
        <v>12</v>
      </c>
      <c r="O90" s="4"/>
    </row>
    <row r="91" spans="1:15" ht="15" customHeight="1" x14ac:dyDescent="0.25">
      <c r="A91" s="1" t="s">
        <v>36</v>
      </c>
      <c r="B91" s="1" t="s">
        <v>37</v>
      </c>
      <c r="C91" s="2" t="s">
        <v>39</v>
      </c>
      <c r="D91" s="1" t="s">
        <v>38</v>
      </c>
      <c r="M91" s="18" t="s">
        <v>552</v>
      </c>
      <c r="N91" s="4">
        <v>12</v>
      </c>
      <c r="O91" s="4" t="s">
        <v>410</v>
      </c>
    </row>
    <row r="92" spans="1:15" ht="15" customHeight="1" x14ac:dyDescent="0.25">
      <c r="A92" s="1" t="s">
        <v>132</v>
      </c>
      <c r="B92" s="1" t="s">
        <v>133</v>
      </c>
      <c r="C92" s="2" t="s">
        <v>135</v>
      </c>
      <c r="D92" s="1" t="s">
        <v>134</v>
      </c>
      <c r="M92" s="22" t="s">
        <v>555</v>
      </c>
      <c r="N92" s="11">
        <v>5</v>
      </c>
      <c r="O92" s="4"/>
    </row>
    <row r="93" spans="1:15" ht="15" customHeight="1" x14ac:dyDescent="0.25">
      <c r="A93" s="1" t="s">
        <v>183</v>
      </c>
      <c r="B93" s="1" t="s">
        <v>184</v>
      </c>
      <c r="C93" s="2" t="s">
        <v>186</v>
      </c>
      <c r="D93" s="1" t="s">
        <v>185</v>
      </c>
      <c r="M93" s="18" t="s">
        <v>554</v>
      </c>
      <c r="N93" s="4">
        <v>3</v>
      </c>
      <c r="O93" s="4"/>
    </row>
    <row r="94" spans="1:15" ht="15" customHeight="1" x14ac:dyDescent="0.25">
      <c r="A94" s="1" t="s">
        <v>187</v>
      </c>
      <c r="B94" s="1" t="s">
        <v>188</v>
      </c>
      <c r="C94" s="2" t="s">
        <v>190</v>
      </c>
      <c r="D94" s="1" t="s">
        <v>189</v>
      </c>
      <c r="M94" s="18" t="s">
        <v>550</v>
      </c>
      <c r="N94" s="4">
        <v>2</v>
      </c>
      <c r="O94" s="4"/>
    </row>
    <row r="95" spans="1:15" ht="15" customHeight="1" x14ac:dyDescent="0.25">
      <c r="A95" s="1" t="s">
        <v>199</v>
      </c>
      <c r="B95" s="1" t="s">
        <v>200</v>
      </c>
      <c r="C95" s="2" t="s">
        <v>202</v>
      </c>
      <c r="D95" s="1" t="s">
        <v>201</v>
      </c>
      <c r="M95" s="18" t="s">
        <v>551</v>
      </c>
      <c r="N95" s="4">
        <v>2</v>
      </c>
      <c r="O95" s="4"/>
    </row>
    <row r="96" spans="1:15" ht="15" customHeight="1" x14ac:dyDescent="0.25">
      <c r="A96" s="1" t="s">
        <v>265</v>
      </c>
      <c r="B96" s="1" t="s">
        <v>266</v>
      </c>
      <c r="C96" s="2" t="s">
        <v>268</v>
      </c>
      <c r="D96" s="1" t="s">
        <v>267</v>
      </c>
      <c r="M96" s="22" t="s">
        <v>557</v>
      </c>
      <c r="N96" s="11">
        <v>1</v>
      </c>
      <c r="O96" s="4"/>
    </row>
    <row r="97" spans="1:13" ht="15" customHeight="1" x14ac:dyDescent="0.25">
      <c r="A97" s="1" t="s">
        <v>343</v>
      </c>
      <c r="B97" s="1" t="s">
        <v>344</v>
      </c>
      <c r="C97" s="2" t="s">
        <v>346</v>
      </c>
      <c r="D97" s="1" t="s">
        <v>345</v>
      </c>
    </row>
    <row r="99" spans="1:13" ht="15" customHeight="1" x14ac:dyDescent="0.25">
      <c r="M99" s="18" t="s">
        <v>415</v>
      </c>
    </row>
    <row r="114" spans="1:19" ht="15" customHeight="1" x14ac:dyDescent="0.25">
      <c r="A114" s="42"/>
      <c r="B114" s="42"/>
      <c r="C114" s="42"/>
      <c r="D114" s="42"/>
      <c r="G114" s="4" t="s">
        <v>419</v>
      </c>
      <c r="H114" s="4" t="s">
        <v>417</v>
      </c>
      <c r="I114" s="4" t="s">
        <v>418</v>
      </c>
      <c r="J114" s="4" t="s">
        <v>420</v>
      </c>
    </row>
    <row r="115" spans="1:19" ht="15" customHeight="1" x14ac:dyDescent="0.25">
      <c r="A115" s="50" t="s">
        <v>430</v>
      </c>
      <c r="B115" s="51"/>
      <c r="C115" s="51"/>
      <c r="D115" s="42"/>
      <c r="G115">
        <v>15</v>
      </c>
      <c r="H115">
        <v>4</v>
      </c>
      <c r="I115">
        <v>19</v>
      </c>
      <c r="J115">
        <v>7</v>
      </c>
    </row>
    <row r="116" spans="1:19" ht="15" customHeight="1" x14ac:dyDescent="0.25">
      <c r="A116" s="1"/>
      <c r="B116" s="1" t="s">
        <v>188</v>
      </c>
      <c r="C116" s="2" t="s">
        <v>194</v>
      </c>
      <c r="D116" s="1" t="s">
        <v>6</v>
      </c>
      <c r="E116" s="3" t="s">
        <v>360</v>
      </c>
      <c r="K116" s="4"/>
    </row>
    <row r="117" spans="1:19" ht="15" customHeight="1" x14ac:dyDescent="0.25">
      <c r="A117" s="1"/>
      <c r="B117" s="1" t="s">
        <v>204</v>
      </c>
      <c r="C117" s="2" t="s">
        <v>206</v>
      </c>
      <c r="D117" s="1" t="s">
        <v>6</v>
      </c>
      <c r="E117" s="3" t="s">
        <v>362</v>
      </c>
      <c r="F117" s="5"/>
      <c r="G117" s="4"/>
    </row>
    <row r="118" spans="1:19" ht="15" customHeight="1" x14ac:dyDescent="0.25">
      <c r="A118" s="1"/>
      <c r="B118" s="1" t="s">
        <v>212</v>
      </c>
      <c r="C118" s="2" t="s">
        <v>214</v>
      </c>
      <c r="D118" s="1" t="s">
        <v>126</v>
      </c>
      <c r="E118" s="5" t="s">
        <v>379</v>
      </c>
    </row>
    <row r="119" spans="1:19" ht="15" customHeight="1" x14ac:dyDescent="0.25">
      <c r="A119" s="1"/>
      <c r="B119" s="1" t="s">
        <v>216</v>
      </c>
      <c r="C119" s="2" t="s">
        <v>217</v>
      </c>
      <c r="D119" s="10" t="s">
        <v>380</v>
      </c>
      <c r="E119" s="3" t="s">
        <v>362</v>
      </c>
      <c r="G119" s="4" t="s">
        <v>443</v>
      </c>
    </row>
    <row r="120" spans="1:19" ht="15" customHeight="1" x14ac:dyDescent="0.25">
      <c r="A120" s="1"/>
      <c r="B120" s="1" t="s">
        <v>219</v>
      </c>
      <c r="C120" s="2" t="s">
        <v>221</v>
      </c>
      <c r="D120" s="1" t="s">
        <v>6</v>
      </c>
      <c r="E120" s="3" t="s">
        <v>360</v>
      </c>
      <c r="G120" s="4" t="s">
        <v>444</v>
      </c>
    </row>
    <row r="121" spans="1:19" ht="15" customHeight="1" x14ac:dyDescent="0.25">
      <c r="A121" s="1"/>
      <c r="B121" s="1" t="s">
        <v>227</v>
      </c>
      <c r="C121" s="2" t="s">
        <v>228</v>
      </c>
      <c r="D121" s="10" t="s">
        <v>380</v>
      </c>
      <c r="E121" s="3" t="s">
        <v>362</v>
      </c>
      <c r="O121" s="23"/>
    </row>
    <row r="122" spans="1:19" ht="15" customHeight="1" x14ac:dyDescent="0.25">
      <c r="A122" s="1"/>
      <c r="B122" s="1" t="s">
        <v>230</v>
      </c>
      <c r="C122" s="2" t="s">
        <v>232</v>
      </c>
      <c r="D122" s="1" t="s">
        <v>6</v>
      </c>
      <c r="E122" s="3" t="s">
        <v>360</v>
      </c>
      <c r="P122" s="26"/>
      <c r="Q122" s="26"/>
      <c r="R122" s="26"/>
      <c r="S122" s="26"/>
    </row>
    <row r="123" spans="1:19" ht="15" customHeight="1" x14ac:dyDescent="0.25">
      <c r="A123" s="1"/>
      <c r="B123" s="1" t="s">
        <v>238</v>
      </c>
      <c r="C123" s="2" t="s">
        <v>240</v>
      </c>
      <c r="D123" s="1" t="s">
        <v>42</v>
      </c>
      <c r="E123" s="3" t="s">
        <v>364</v>
      </c>
      <c r="K123" s="25"/>
      <c r="L123" s="25"/>
      <c r="O123" s="4"/>
      <c r="R123" s="25"/>
      <c r="S123" s="25"/>
    </row>
    <row r="124" spans="1:19" ht="15" customHeight="1" x14ac:dyDescent="0.25">
      <c r="A124" s="1"/>
      <c r="B124" s="1" t="s">
        <v>238</v>
      </c>
      <c r="C124" s="2" t="s">
        <v>244</v>
      </c>
      <c r="D124" s="1" t="s">
        <v>6</v>
      </c>
      <c r="E124" s="3" t="s">
        <v>360</v>
      </c>
      <c r="L124" s="25"/>
      <c r="O124" s="4"/>
      <c r="R124" s="25"/>
      <c r="S124" s="25"/>
    </row>
    <row r="125" spans="1:19" ht="15" customHeight="1" x14ac:dyDescent="0.25">
      <c r="A125" s="1"/>
      <c r="B125" s="1" t="s">
        <v>246</v>
      </c>
      <c r="C125" s="2" t="s">
        <v>248</v>
      </c>
      <c r="D125" s="1" t="s">
        <v>6</v>
      </c>
      <c r="E125" s="3" t="s">
        <v>360</v>
      </c>
      <c r="F125" s="3"/>
      <c r="L125" s="25"/>
      <c r="O125" s="4"/>
      <c r="R125" s="25"/>
      <c r="S125" s="25"/>
    </row>
    <row r="126" spans="1:19" ht="15" customHeight="1" x14ac:dyDescent="0.25">
      <c r="A126" s="1"/>
      <c r="B126" s="1" t="s">
        <v>250</v>
      </c>
      <c r="C126" s="2" t="s">
        <v>256</v>
      </c>
      <c r="D126" s="1" t="s">
        <v>126</v>
      </c>
      <c r="E126" s="5" t="s">
        <v>379</v>
      </c>
      <c r="L126" s="25"/>
      <c r="O126" s="4"/>
      <c r="R126" s="25"/>
      <c r="S126" s="25"/>
    </row>
    <row r="127" spans="1:19" ht="15" customHeight="1" x14ac:dyDescent="0.25">
      <c r="A127" s="1"/>
      <c r="B127" s="1" t="s">
        <v>250</v>
      </c>
      <c r="C127" s="2" t="s">
        <v>252</v>
      </c>
      <c r="D127" s="1" t="s">
        <v>251</v>
      </c>
      <c r="E127" s="3" t="s">
        <v>366</v>
      </c>
      <c r="L127" s="25"/>
      <c r="O127" s="4"/>
      <c r="R127" s="25"/>
      <c r="S127" s="25"/>
    </row>
    <row r="128" spans="1:19" ht="15" customHeight="1" x14ac:dyDescent="0.25">
      <c r="A128" s="1"/>
      <c r="B128" s="1" t="s">
        <v>258</v>
      </c>
      <c r="C128" s="2" t="s">
        <v>260</v>
      </c>
      <c r="D128" s="1" t="s">
        <v>6</v>
      </c>
      <c r="E128" s="3" t="s">
        <v>360</v>
      </c>
      <c r="L128" s="25"/>
      <c r="O128" s="4"/>
      <c r="R128" s="25"/>
      <c r="S128" s="25"/>
    </row>
    <row r="129" spans="1:19" ht="15" customHeight="1" x14ac:dyDescent="0.25">
      <c r="A129" s="1"/>
      <c r="B129" s="1" t="s">
        <v>262</v>
      </c>
      <c r="C129" s="2" t="s">
        <v>264</v>
      </c>
      <c r="D129" s="1" t="s">
        <v>251</v>
      </c>
      <c r="E129" s="3" t="s">
        <v>366</v>
      </c>
      <c r="F129" s="5"/>
      <c r="G129" s="4"/>
      <c r="L129" s="25"/>
      <c r="O129" s="4"/>
      <c r="R129" s="25"/>
      <c r="S129" s="25"/>
    </row>
    <row r="130" spans="1:19" ht="15" customHeight="1" x14ac:dyDescent="0.25">
      <c r="A130" s="1"/>
      <c r="B130" s="1" t="s">
        <v>270</v>
      </c>
      <c r="C130" s="2" t="s">
        <v>272</v>
      </c>
      <c r="D130" s="1" t="s">
        <v>126</v>
      </c>
      <c r="E130" s="5" t="s">
        <v>379</v>
      </c>
      <c r="F130" s="5"/>
      <c r="G130" s="3"/>
    </row>
    <row r="131" spans="1:19" ht="15" customHeight="1" x14ac:dyDescent="0.25">
      <c r="A131" s="1"/>
      <c r="B131" s="1" t="s">
        <v>274</v>
      </c>
      <c r="C131" s="2" t="s">
        <v>276</v>
      </c>
      <c r="D131" s="1" t="s">
        <v>279</v>
      </c>
      <c r="E131" s="5" t="s">
        <v>373</v>
      </c>
      <c r="F131" s="5" t="s">
        <v>377</v>
      </c>
      <c r="G131" s="3" t="s">
        <v>364</v>
      </c>
      <c r="H131" s="5" t="s">
        <v>379</v>
      </c>
    </row>
    <row r="132" spans="1:19" ht="15" customHeight="1" x14ac:dyDescent="0.25">
      <c r="A132" s="1"/>
      <c r="B132" s="1" t="s">
        <v>274</v>
      </c>
      <c r="C132" s="2" t="s">
        <v>284</v>
      </c>
      <c r="D132" s="1" t="s">
        <v>118</v>
      </c>
      <c r="E132" s="3" t="s">
        <v>364</v>
      </c>
    </row>
    <row r="133" spans="1:19" ht="15" customHeight="1" x14ac:dyDescent="0.25">
      <c r="A133" s="1"/>
      <c r="B133" s="1" t="s">
        <v>286</v>
      </c>
      <c r="C133" s="2" t="s">
        <v>288</v>
      </c>
      <c r="D133" s="1" t="s">
        <v>6</v>
      </c>
      <c r="E133" s="3" t="s">
        <v>360</v>
      </c>
    </row>
    <row r="134" spans="1:19" ht="15" customHeight="1" x14ac:dyDescent="0.25">
      <c r="A134" s="1"/>
      <c r="B134" s="1" t="s">
        <v>5</v>
      </c>
      <c r="C134" s="2" t="s">
        <v>7</v>
      </c>
      <c r="D134" s="1" t="s">
        <v>6</v>
      </c>
      <c r="E134" s="3" t="s">
        <v>360</v>
      </c>
    </row>
    <row r="135" spans="1:19" ht="15" customHeight="1" x14ac:dyDescent="0.25">
      <c r="A135" s="1"/>
      <c r="B135" s="1" t="s">
        <v>13</v>
      </c>
      <c r="C135" s="2" t="s">
        <v>19</v>
      </c>
      <c r="D135" s="1" t="s">
        <v>6</v>
      </c>
      <c r="E135" s="3" t="s">
        <v>360</v>
      </c>
    </row>
    <row r="136" spans="1:19" ht="15" customHeight="1" x14ac:dyDescent="0.25">
      <c r="A136" s="1"/>
      <c r="B136" s="1" t="s">
        <v>21</v>
      </c>
      <c r="C136" s="2" t="s">
        <v>23</v>
      </c>
      <c r="D136" s="1" t="s">
        <v>22</v>
      </c>
      <c r="E136" s="3" t="s">
        <v>364</v>
      </c>
    </row>
    <row r="137" spans="1:19" ht="15" customHeight="1" x14ac:dyDescent="0.25">
      <c r="A137" s="1"/>
      <c r="B137" s="1" t="s">
        <v>41</v>
      </c>
      <c r="C137" s="2" t="s">
        <v>43</v>
      </c>
      <c r="D137" s="1" t="s">
        <v>42</v>
      </c>
      <c r="E137" s="3" t="s">
        <v>364</v>
      </c>
      <c r="K137" s="25"/>
    </row>
    <row r="138" spans="1:19" ht="15" customHeight="1" x14ac:dyDescent="0.25">
      <c r="A138" s="1"/>
      <c r="B138" s="1" t="s">
        <v>45</v>
      </c>
      <c r="C138" s="2" t="s">
        <v>47</v>
      </c>
      <c r="D138" s="1" t="s">
        <v>6</v>
      </c>
      <c r="E138" s="3" t="s">
        <v>360</v>
      </c>
    </row>
    <row r="139" spans="1:19" ht="15" customHeight="1" x14ac:dyDescent="0.25">
      <c r="A139" s="1"/>
      <c r="B139" s="1" t="s">
        <v>65</v>
      </c>
      <c r="C139" s="2" t="s">
        <v>71</v>
      </c>
      <c r="D139" s="1" t="s">
        <v>6</v>
      </c>
      <c r="E139" s="3" t="s">
        <v>360</v>
      </c>
    </row>
    <row r="140" spans="1:19" ht="15" customHeight="1" x14ac:dyDescent="0.25">
      <c r="A140" s="1"/>
      <c r="B140" s="36" t="s">
        <v>65</v>
      </c>
      <c r="C140" s="37" t="s">
        <v>67</v>
      </c>
      <c r="D140" s="36" t="s">
        <v>66</v>
      </c>
      <c r="E140" s="38" t="s">
        <v>359</v>
      </c>
      <c r="F140" s="5"/>
      <c r="G140" s="4"/>
      <c r="H140" s="15" t="s">
        <v>519</v>
      </c>
    </row>
    <row r="141" spans="1:19" ht="15" customHeight="1" x14ac:dyDescent="0.25">
      <c r="A141" s="1"/>
      <c r="B141" s="1" t="s">
        <v>73</v>
      </c>
      <c r="C141" s="2" t="s">
        <v>79</v>
      </c>
      <c r="D141" s="1" t="s">
        <v>6</v>
      </c>
      <c r="E141" s="3" t="s">
        <v>360</v>
      </c>
    </row>
    <row r="142" spans="1:19" ht="15" customHeight="1" x14ac:dyDescent="0.25">
      <c r="A142" s="1"/>
      <c r="B142" s="36" t="s">
        <v>73</v>
      </c>
      <c r="C142" s="37" t="s">
        <v>75</v>
      </c>
      <c r="D142" s="36" t="s">
        <v>66</v>
      </c>
      <c r="E142" s="38" t="s">
        <v>359</v>
      </c>
      <c r="F142" s="5"/>
      <c r="G142" s="4"/>
    </row>
    <row r="143" spans="1:19" ht="15" customHeight="1" x14ac:dyDescent="0.25">
      <c r="A143" s="1"/>
      <c r="B143" s="1" t="s">
        <v>105</v>
      </c>
      <c r="C143" s="2" t="s">
        <v>111</v>
      </c>
      <c r="D143" s="1" t="s">
        <v>42</v>
      </c>
      <c r="E143" s="3" t="s">
        <v>364</v>
      </c>
      <c r="K143" s="25"/>
    </row>
    <row r="144" spans="1:19" ht="15" customHeight="1" x14ac:dyDescent="0.25">
      <c r="A144" s="1"/>
      <c r="B144" s="36" t="s">
        <v>105</v>
      </c>
      <c r="C144" s="37" t="s">
        <v>107</v>
      </c>
      <c r="D144" s="36" t="s">
        <v>66</v>
      </c>
      <c r="E144" s="38" t="s">
        <v>359</v>
      </c>
      <c r="F144" s="5"/>
      <c r="G144" s="4"/>
      <c r="H144">
        <f>18+7+14+32</f>
        <v>71</v>
      </c>
    </row>
    <row r="145" spans="1:11" ht="15" customHeight="1" x14ac:dyDescent="0.25">
      <c r="A145" s="1"/>
      <c r="B145" s="1" t="s">
        <v>61</v>
      </c>
      <c r="C145" s="2" t="s">
        <v>63</v>
      </c>
      <c r="D145" s="1" t="s">
        <v>6</v>
      </c>
      <c r="E145" s="3" t="s">
        <v>360</v>
      </c>
    </row>
    <row r="146" spans="1:11" ht="15" customHeight="1" x14ac:dyDescent="0.25">
      <c r="A146" s="1"/>
      <c r="B146" s="1" t="s">
        <v>89</v>
      </c>
      <c r="C146" s="2" t="s">
        <v>91</v>
      </c>
      <c r="D146" s="1" t="s">
        <v>42</v>
      </c>
      <c r="E146" s="3" t="s">
        <v>364</v>
      </c>
      <c r="K146" s="25"/>
    </row>
    <row r="147" spans="1:11" ht="15" customHeight="1" x14ac:dyDescent="0.25">
      <c r="A147" s="1"/>
      <c r="B147" s="1" t="s">
        <v>89</v>
      </c>
      <c r="C147" s="2" t="s">
        <v>95</v>
      </c>
      <c r="D147" s="1" t="s">
        <v>6</v>
      </c>
      <c r="E147" s="3" t="s">
        <v>360</v>
      </c>
    </row>
    <row r="148" spans="1:11" ht="15" customHeight="1" x14ac:dyDescent="0.25">
      <c r="A148" s="1"/>
      <c r="B148" s="36" t="s">
        <v>101</v>
      </c>
      <c r="C148" s="37" t="s">
        <v>103</v>
      </c>
      <c r="D148" s="36" t="s">
        <v>66</v>
      </c>
      <c r="E148" s="38" t="s">
        <v>359</v>
      </c>
      <c r="F148" s="5"/>
      <c r="G148" s="4"/>
    </row>
    <row r="149" spans="1:11" ht="15" customHeight="1" x14ac:dyDescent="0.25">
      <c r="A149" s="1"/>
      <c r="B149" s="1" t="s">
        <v>113</v>
      </c>
      <c r="C149" s="2" t="s">
        <v>119</v>
      </c>
      <c r="D149" s="1" t="s">
        <v>118</v>
      </c>
      <c r="E149" s="3" t="s">
        <v>364</v>
      </c>
    </row>
    <row r="150" spans="1:11" ht="15" customHeight="1" x14ac:dyDescent="0.25">
      <c r="A150" s="1"/>
      <c r="B150" s="1" t="s">
        <v>161</v>
      </c>
      <c r="C150" s="2" t="s">
        <v>163</v>
      </c>
      <c r="D150" s="1" t="s">
        <v>118</v>
      </c>
      <c r="E150" s="5" t="s">
        <v>379</v>
      </c>
    </row>
    <row r="151" spans="1:11" ht="15" customHeight="1" x14ac:dyDescent="0.25">
      <c r="A151" s="1"/>
      <c r="B151" s="1" t="s">
        <v>121</v>
      </c>
      <c r="C151" s="2" t="s">
        <v>123</v>
      </c>
      <c r="D151" s="1" t="s">
        <v>6</v>
      </c>
      <c r="E151" s="3" t="s">
        <v>360</v>
      </c>
    </row>
    <row r="152" spans="1:11" ht="15" customHeight="1" x14ac:dyDescent="0.25">
      <c r="A152" s="1"/>
      <c r="B152" s="1" t="s">
        <v>125</v>
      </c>
      <c r="C152" s="2" t="s">
        <v>127</v>
      </c>
      <c r="D152" s="1" t="s">
        <v>126</v>
      </c>
      <c r="E152" s="5" t="s">
        <v>379</v>
      </c>
    </row>
    <row r="153" spans="1:11" ht="15" customHeight="1" x14ac:dyDescent="0.25">
      <c r="A153" s="1"/>
      <c r="B153" s="1" t="s">
        <v>125</v>
      </c>
      <c r="C153" s="2" t="s">
        <v>131</v>
      </c>
      <c r="D153" s="1" t="s">
        <v>130</v>
      </c>
      <c r="E153" s="3" t="s">
        <v>365</v>
      </c>
    </row>
    <row r="154" spans="1:11" ht="15" customHeight="1" x14ac:dyDescent="0.25">
      <c r="A154" s="1"/>
      <c r="B154" s="1" t="s">
        <v>137</v>
      </c>
      <c r="C154" s="2" t="s">
        <v>143</v>
      </c>
      <c r="D154" s="1" t="s">
        <v>118</v>
      </c>
      <c r="E154" s="3" t="s">
        <v>364</v>
      </c>
      <c r="K154" s="25"/>
    </row>
    <row r="155" spans="1:11" ht="15" customHeight="1" x14ac:dyDescent="0.25">
      <c r="A155" s="1"/>
      <c r="B155" s="1" t="s">
        <v>145</v>
      </c>
      <c r="C155" s="2" t="s">
        <v>147</v>
      </c>
      <c r="D155" s="1" t="s">
        <v>146</v>
      </c>
      <c r="E155" s="3" t="s">
        <v>363</v>
      </c>
      <c r="F155" s="3" t="s">
        <v>364</v>
      </c>
      <c r="G155" s="4"/>
    </row>
    <row r="156" spans="1:11" ht="15" customHeight="1" x14ac:dyDescent="0.25">
      <c r="A156" s="1"/>
      <c r="B156" s="1" t="s">
        <v>145</v>
      </c>
      <c r="C156" s="2" t="s">
        <v>147</v>
      </c>
      <c r="D156" s="1" t="s">
        <v>42</v>
      </c>
      <c r="E156" s="3" t="s">
        <v>364</v>
      </c>
      <c r="K156" s="25"/>
    </row>
    <row r="157" spans="1:11" ht="15" customHeight="1" x14ac:dyDescent="0.25">
      <c r="A157" s="1"/>
      <c r="B157" s="1" t="s">
        <v>153</v>
      </c>
      <c r="C157" s="2" t="s">
        <v>155</v>
      </c>
      <c r="D157" s="1" t="s">
        <v>6</v>
      </c>
      <c r="E157" s="3" t="s">
        <v>360</v>
      </c>
    </row>
    <row r="158" spans="1:11" ht="15" customHeight="1" x14ac:dyDescent="0.25">
      <c r="A158" s="1"/>
      <c r="B158" s="36" t="s">
        <v>157</v>
      </c>
      <c r="C158" s="37" t="s">
        <v>159</v>
      </c>
      <c r="D158" s="36" t="s">
        <v>66</v>
      </c>
      <c r="E158" s="38" t="s">
        <v>359</v>
      </c>
      <c r="F158" s="5"/>
      <c r="G158" s="4"/>
    </row>
    <row r="159" spans="1:11" ht="15" customHeight="1" x14ac:dyDescent="0.25">
      <c r="A159" s="1"/>
      <c r="B159" s="36" t="s">
        <v>169</v>
      </c>
      <c r="C159" s="37" t="s">
        <v>171</v>
      </c>
      <c r="D159" s="36" t="s">
        <v>66</v>
      </c>
      <c r="E159" s="38" t="s">
        <v>359</v>
      </c>
      <c r="F159" s="5"/>
      <c r="G159" s="4"/>
    </row>
    <row r="160" spans="1:11" ht="15" customHeight="1" x14ac:dyDescent="0.25">
      <c r="A160" s="1"/>
      <c r="B160" s="1" t="s">
        <v>173</v>
      </c>
      <c r="C160" s="2" t="s">
        <v>174</v>
      </c>
      <c r="D160" s="10" t="s">
        <v>381</v>
      </c>
      <c r="E160" s="3" t="s">
        <v>361</v>
      </c>
    </row>
    <row r="161" spans="1:11" ht="15" customHeight="1" x14ac:dyDescent="0.25">
      <c r="A161" s="1"/>
      <c r="B161" s="36" t="s">
        <v>176</v>
      </c>
      <c r="C161" s="37" t="s">
        <v>178</v>
      </c>
      <c r="D161" s="36" t="s">
        <v>66</v>
      </c>
      <c r="E161" s="38" t="s">
        <v>359</v>
      </c>
      <c r="F161" s="5"/>
      <c r="G161" s="4"/>
    </row>
    <row r="162" spans="1:11" ht="15" customHeight="1" x14ac:dyDescent="0.25">
      <c r="A162" s="36"/>
      <c r="B162" s="36" t="s">
        <v>180</v>
      </c>
      <c r="C162" s="37" t="s">
        <v>182</v>
      </c>
      <c r="D162" s="36" t="s">
        <v>66</v>
      </c>
      <c r="E162" s="38" t="s">
        <v>359</v>
      </c>
      <c r="F162" s="5"/>
      <c r="G162" s="4"/>
    </row>
    <row r="163" spans="1:11" ht="15" customHeight="1" x14ac:dyDescent="0.25">
      <c r="A163" s="36"/>
      <c r="B163" s="1" t="s">
        <v>290</v>
      </c>
      <c r="C163" s="2" t="s">
        <v>296</v>
      </c>
      <c r="D163" s="1" t="s">
        <v>118</v>
      </c>
      <c r="E163" s="3" t="s">
        <v>364</v>
      </c>
      <c r="K163" s="25"/>
    </row>
    <row r="164" spans="1:11" ht="15" customHeight="1" x14ac:dyDescent="0.25">
      <c r="A164" s="36"/>
      <c r="B164" s="1" t="s">
        <v>290</v>
      </c>
      <c r="C164" s="2" t="s">
        <v>296</v>
      </c>
      <c r="D164" s="1" t="s">
        <v>295</v>
      </c>
      <c r="E164" s="5" t="s">
        <v>379</v>
      </c>
    </row>
    <row r="165" spans="1:11" ht="15" customHeight="1" x14ac:dyDescent="0.25">
      <c r="A165" s="36"/>
      <c r="B165" s="36" t="s">
        <v>302</v>
      </c>
      <c r="C165" s="37" t="s">
        <v>304</v>
      </c>
      <c r="D165" s="36" t="s">
        <v>66</v>
      </c>
      <c r="E165" s="38" t="s">
        <v>359</v>
      </c>
      <c r="F165" s="5"/>
      <c r="G165" s="4"/>
    </row>
    <row r="166" spans="1:11" ht="15" customHeight="1" x14ac:dyDescent="0.25">
      <c r="A166" s="36"/>
      <c r="B166" s="1" t="s">
        <v>306</v>
      </c>
      <c r="C166" s="2" t="s">
        <v>308</v>
      </c>
      <c r="D166" s="1" t="s">
        <v>307</v>
      </c>
      <c r="E166" s="5" t="s">
        <v>379</v>
      </c>
    </row>
    <row r="167" spans="1:11" ht="15" customHeight="1" x14ac:dyDescent="0.25">
      <c r="A167" s="36"/>
      <c r="B167" s="1" t="s">
        <v>310</v>
      </c>
      <c r="C167" s="2" t="s">
        <v>319</v>
      </c>
      <c r="D167" s="1" t="s">
        <v>279</v>
      </c>
      <c r="E167" s="5" t="s">
        <v>373</v>
      </c>
      <c r="F167" s="5" t="s">
        <v>376</v>
      </c>
      <c r="G167" s="3" t="s">
        <v>364</v>
      </c>
      <c r="H167" s="5" t="s">
        <v>379</v>
      </c>
    </row>
    <row r="168" spans="1:11" ht="15" customHeight="1" x14ac:dyDescent="0.25">
      <c r="A168" s="36"/>
      <c r="B168" s="36" t="s">
        <v>310</v>
      </c>
      <c r="C168" s="37" t="s">
        <v>312</v>
      </c>
      <c r="D168" s="36" t="s">
        <v>66</v>
      </c>
      <c r="E168" s="38" t="s">
        <v>359</v>
      </c>
      <c r="F168" s="5"/>
      <c r="G168" s="4"/>
    </row>
    <row r="169" spans="1:11" ht="15" customHeight="1" x14ac:dyDescent="0.25">
      <c r="A169" s="36"/>
      <c r="B169" s="1" t="s">
        <v>321</v>
      </c>
      <c r="C169" s="2" t="s">
        <v>327</v>
      </c>
      <c r="D169" s="1" t="s">
        <v>130</v>
      </c>
      <c r="E169" s="3" t="s">
        <v>365</v>
      </c>
      <c r="F169" s="5"/>
      <c r="G169" s="3"/>
      <c r="I169" s="5" t="s">
        <v>393</v>
      </c>
    </row>
    <row r="170" spans="1:11" ht="15" customHeight="1" x14ac:dyDescent="0.25">
      <c r="A170" s="36"/>
      <c r="B170" s="36" t="s">
        <v>321</v>
      </c>
      <c r="C170" s="37" t="s">
        <v>323</v>
      </c>
      <c r="D170" s="36" t="s">
        <v>66</v>
      </c>
      <c r="E170" s="38" t="s">
        <v>359</v>
      </c>
      <c r="F170" s="5"/>
      <c r="G170" s="4"/>
    </row>
    <row r="171" spans="1:11" ht="15" customHeight="1" x14ac:dyDescent="0.25">
      <c r="A171" s="36"/>
      <c r="B171" s="1" t="s">
        <v>337</v>
      </c>
      <c r="C171" s="2" t="s">
        <v>339</v>
      </c>
      <c r="D171" s="1" t="s">
        <v>126</v>
      </c>
      <c r="E171" s="5" t="s">
        <v>379</v>
      </c>
    </row>
    <row r="172" spans="1:11" ht="15" customHeight="1" x14ac:dyDescent="0.25">
      <c r="A172" s="36"/>
      <c r="B172" s="1" t="s">
        <v>348</v>
      </c>
      <c r="C172" s="2" t="s">
        <v>350</v>
      </c>
      <c r="D172" s="1" t="s">
        <v>279</v>
      </c>
      <c r="E172" s="5" t="s">
        <v>373</v>
      </c>
      <c r="F172" s="5" t="s">
        <v>375</v>
      </c>
      <c r="G172" s="4" t="s">
        <v>364</v>
      </c>
    </row>
    <row r="173" spans="1:11" ht="15" customHeight="1" x14ac:dyDescent="0.25">
      <c r="A173" s="36"/>
      <c r="B173" s="36" t="s">
        <v>348</v>
      </c>
      <c r="C173" s="37" t="s">
        <v>354</v>
      </c>
      <c r="D173" s="36" t="s">
        <v>66</v>
      </c>
      <c r="E173" s="38" t="s">
        <v>359</v>
      </c>
      <c r="F173" s="5"/>
      <c r="G173" s="4"/>
    </row>
    <row r="174" spans="1:11" ht="15" customHeight="1" x14ac:dyDescent="0.25">
      <c r="A174" s="32"/>
      <c r="B174" s="32"/>
      <c r="C174" s="33"/>
      <c r="D174" s="32"/>
      <c r="E174" s="5"/>
      <c r="F174" s="5"/>
      <c r="G174" s="4"/>
    </row>
    <row r="175" spans="1:11" ht="15" customHeight="1" x14ac:dyDescent="0.25">
      <c r="A175" s="32"/>
      <c r="B175" s="32"/>
      <c r="C175" s="33"/>
      <c r="D175" s="32"/>
      <c r="E175" s="5"/>
      <c r="F175" s="5"/>
      <c r="G175" s="4"/>
    </row>
    <row r="176" spans="1:11" ht="15" customHeight="1" x14ac:dyDescent="0.25">
      <c r="A176" s="32"/>
      <c r="B176" s="32"/>
      <c r="C176" s="33"/>
      <c r="D176" s="32"/>
      <c r="E176" s="5"/>
      <c r="F176" s="5"/>
      <c r="G176" s="4"/>
    </row>
    <row r="177" spans="1:19" ht="15" customHeight="1" x14ac:dyDescent="0.25">
      <c r="A177" s="23" t="s">
        <v>433</v>
      </c>
      <c r="M177" s="4" t="s">
        <v>438</v>
      </c>
      <c r="P177" s="4" t="s">
        <v>419</v>
      </c>
      <c r="Q177" s="4" t="s">
        <v>417</v>
      </c>
      <c r="R177" s="4" t="s">
        <v>418</v>
      </c>
      <c r="S177" s="4" t="s">
        <v>420</v>
      </c>
    </row>
    <row r="178" spans="1:19" ht="15" customHeight="1" x14ac:dyDescent="0.25">
      <c r="A178" s="1" t="s">
        <v>183</v>
      </c>
      <c r="B178" s="1" t="s">
        <v>204</v>
      </c>
      <c r="C178" s="2" t="s">
        <v>206</v>
      </c>
      <c r="D178" s="1" t="s">
        <v>54</v>
      </c>
      <c r="E178" s="5" t="s">
        <v>378</v>
      </c>
      <c r="M178" s="4" t="s">
        <v>439</v>
      </c>
      <c r="P178">
        <v>3</v>
      </c>
      <c r="Q178">
        <v>1</v>
      </c>
      <c r="R178">
        <v>2</v>
      </c>
      <c r="S178">
        <v>1</v>
      </c>
    </row>
    <row r="179" spans="1:19" ht="15" customHeight="1" x14ac:dyDescent="0.25">
      <c r="A179" s="1" t="s">
        <v>183</v>
      </c>
      <c r="B179" s="1" t="s">
        <v>219</v>
      </c>
      <c r="C179" s="2" t="s">
        <v>225</v>
      </c>
      <c r="D179" s="1" t="s">
        <v>10</v>
      </c>
      <c r="E179" s="5" t="s">
        <v>378</v>
      </c>
      <c r="M179" s="4" t="s">
        <v>440</v>
      </c>
      <c r="R179">
        <v>1</v>
      </c>
    </row>
    <row r="180" spans="1:19" ht="15" customHeight="1" x14ac:dyDescent="0.25">
      <c r="A180" s="1" t="s">
        <v>183</v>
      </c>
      <c r="B180" s="1" t="s">
        <v>230</v>
      </c>
      <c r="C180" s="2" t="s">
        <v>236</v>
      </c>
      <c r="D180" s="1" t="s">
        <v>10</v>
      </c>
      <c r="E180" s="5" t="s">
        <v>378</v>
      </c>
    </row>
    <row r="181" spans="1:19" ht="15" customHeight="1" x14ac:dyDescent="0.25">
      <c r="A181" s="1" t="s">
        <v>4</v>
      </c>
      <c r="B181" s="1" t="s">
        <v>5</v>
      </c>
      <c r="C181" s="2" t="s">
        <v>11</v>
      </c>
      <c r="D181" s="1" t="s">
        <v>10</v>
      </c>
      <c r="E181" s="5" t="s">
        <v>378</v>
      </c>
    </row>
    <row r="182" spans="1:19" ht="15" customHeight="1" x14ac:dyDescent="0.25">
      <c r="A182" s="1" t="s">
        <v>44</v>
      </c>
      <c r="B182" s="1" t="s">
        <v>45</v>
      </c>
      <c r="C182" s="2" t="s">
        <v>47</v>
      </c>
      <c r="D182" s="1" t="s">
        <v>10</v>
      </c>
      <c r="E182" s="5" t="s">
        <v>378</v>
      </c>
    </row>
    <row r="183" spans="1:19" ht="15" customHeight="1" x14ac:dyDescent="0.25">
      <c r="A183" s="1" t="s">
        <v>44</v>
      </c>
      <c r="B183" s="1" t="s">
        <v>53</v>
      </c>
      <c r="C183" s="2" t="s">
        <v>59</v>
      </c>
      <c r="D183" s="1" t="s">
        <v>22</v>
      </c>
      <c r="E183" s="5" t="s">
        <v>378</v>
      </c>
    </row>
    <row r="184" spans="1:19" ht="15" customHeight="1" x14ac:dyDescent="0.25">
      <c r="A184" s="1" t="s">
        <v>44</v>
      </c>
      <c r="B184" s="1" t="s">
        <v>53</v>
      </c>
      <c r="C184" s="2" t="s">
        <v>55</v>
      </c>
      <c r="D184" s="1" t="s">
        <v>54</v>
      </c>
      <c r="E184" s="5" t="s">
        <v>378</v>
      </c>
    </row>
    <row r="185" spans="1:19" ht="15" customHeight="1" x14ac:dyDescent="0.25">
      <c r="A185" s="1" t="s">
        <v>44</v>
      </c>
      <c r="B185" s="1" t="s">
        <v>89</v>
      </c>
      <c r="C185" s="2" t="s">
        <v>99</v>
      </c>
      <c r="D185" s="1" t="s">
        <v>10</v>
      </c>
      <c r="E185" s="5" t="s">
        <v>378</v>
      </c>
    </row>
    <row r="186" spans="1:19" ht="15" customHeight="1" x14ac:dyDescent="0.25">
      <c r="A186" s="1" t="s">
        <v>44</v>
      </c>
      <c r="B186" s="1" t="s">
        <v>145</v>
      </c>
      <c r="C186" s="2" t="s">
        <v>147</v>
      </c>
      <c r="D186" s="1" t="s">
        <v>146</v>
      </c>
      <c r="E186" s="3" t="s">
        <v>363</v>
      </c>
      <c r="G186" s="4" t="s">
        <v>419</v>
      </c>
      <c r="H186" s="4" t="s">
        <v>417</v>
      </c>
      <c r="I186" s="4" t="s">
        <v>418</v>
      </c>
      <c r="J186" s="4" t="s">
        <v>420</v>
      </c>
    </row>
    <row r="187" spans="1:19" ht="15" customHeight="1" x14ac:dyDescent="0.25">
      <c r="A187" s="1" t="s">
        <v>289</v>
      </c>
      <c r="B187" s="1" t="s">
        <v>337</v>
      </c>
      <c r="C187" s="2" t="s">
        <v>339</v>
      </c>
      <c r="D187" s="1" t="s">
        <v>54</v>
      </c>
      <c r="E187" s="5" t="s">
        <v>378</v>
      </c>
      <c r="G187">
        <v>3</v>
      </c>
      <c r="H187">
        <v>1</v>
      </c>
      <c r="I187">
        <v>4</v>
      </c>
      <c r="J187">
        <v>1</v>
      </c>
    </row>
    <row r="189" spans="1:19" ht="15" customHeight="1" x14ac:dyDescent="0.25">
      <c r="A189" s="31" t="s">
        <v>434</v>
      </c>
    </row>
    <row r="190" spans="1:19" ht="15" customHeight="1" x14ac:dyDescent="0.25">
      <c r="A190" s="1" t="s">
        <v>44</v>
      </c>
      <c r="B190" s="1" t="s">
        <v>65</v>
      </c>
      <c r="C190" s="2" t="s">
        <v>67</v>
      </c>
      <c r="D190" s="1" t="s">
        <v>66</v>
      </c>
      <c r="E190" s="3" t="s">
        <v>359</v>
      </c>
      <c r="G190" s="4" t="s">
        <v>419</v>
      </c>
      <c r="H190" s="4" t="s">
        <v>417</v>
      </c>
      <c r="I190" s="4" t="s">
        <v>418</v>
      </c>
      <c r="J190" s="4" t="s">
        <v>420</v>
      </c>
    </row>
    <row r="191" spans="1:19" ht="15" customHeight="1" x14ac:dyDescent="0.25">
      <c r="A191" s="1" t="s">
        <v>44</v>
      </c>
      <c r="B191" s="1" t="s">
        <v>73</v>
      </c>
      <c r="C191" s="2" t="s">
        <v>75</v>
      </c>
      <c r="D191" s="1" t="s">
        <v>66</v>
      </c>
      <c r="E191" s="3" t="s">
        <v>359</v>
      </c>
      <c r="I191">
        <v>8</v>
      </c>
      <c r="J191">
        <v>4</v>
      </c>
    </row>
    <row r="192" spans="1:19" ht="15" customHeight="1" x14ac:dyDescent="0.25">
      <c r="A192" s="1" t="s">
        <v>44</v>
      </c>
      <c r="B192" s="1" t="s">
        <v>105</v>
      </c>
      <c r="C192" s="2" t="s">
        <v>107</v>
      </c>
      <c r="D192" s="1" t="s">
        <v>66</v>
      </c>
      <c r="E192" s="3" t="s">
        <v>359</v>
      </c>
    </row>
    <row r="193" spans="1:10" ht="15" customHeight="1" x14ac:dyDescent="0.25">
      <c r="A193" s="1" t="s">
        <v>44</v>
      </c>
      <c r="B193" s="1" t="s">
        <v>101</v>
      </c>
      <c r="C193" s="2" t="s">
        <v>103</v>
      </c>
      <c r="D193" s="1" t="s">
        <v>66</v>
      </c>
      <c r="E193" s="3" t="s">
        <v>359</v>
      </c>
    </row>
    <row r="194" spans="1:10" ht="15" customHeight="1" x14ac:dyDescent="0.25">
      <c r="A194" s="1" t="s">
        <v>44</v>
      </c>
      <c r="B194" s="1" t="s">
        <v>157</v>
      </c>
      <c r="C194" s="2" t="s">
        <v>159</v>
      </c>
      <c r="D194" s="1" t="s">
        <v>66</v>
      </c>
      <c r="E194" s="3" t="s">
        <v>359</v>
      </c>
    </row>
    <row r="195" spans="1:10" ht="15" customHeight="1" x14ac:dyDescent="0.25">
      <c r="A195" s="1" t="s">
        <v>44</v>
      </c>
      <c r="B195" s="1" t="s">
        <v>169</v>
      </c>
      <c r="C195" s="2" t="s">
        <v>171</v>
      </c>
      <c r="D195" s="1" t="s">
        <v>66</v>
      </c>
      <c r="E195" s="3" t="s">
        <v>359</v>
      </c>
    </row>
    <row r="196" spans="1:10" ht="15" customHeight="1" x14ac:dyDescent="0.25">
      <c r="A196" s="1" t="s">
        <v>44</v>
      </c>
      <c r="B196" s="1" t="s">
        <v>176</v>
      </c>
      <c r="C196" s="2" t="s">
        <v>178</v>
      </c>
      <c r="D196" s="1" t="s">
        <v>66</v>
      </c>
      <c r="E196" s="3" t="s">
        <v>359</v>
      </c>
    </row>
    <row r="197" spans="1:10" ht="15" customHeight="1" x14ac:dyDescent="0.25">
      <c r="A197" s="1" t="s">
        <v>44</v>
      </c>
      <c r="B197" s="1" t="s">
        <v>180</v>
      </c>
      <c r="C197" s="2" t="s">
        <v>182</v>
      </c>
      <c r="D197" s="1" t="s">
        <v>66</v>
      </c>
      <c r="E197" s="3" t="s">
        <v>359</v>
      </c>
    </row>
    <row r="198" spans="1:10" ht="15" customHeight="1" x14ac:dyDescent="0.25">
      <c r="A198" s="1" t="s">
        <v>289</v>
      </c>
      <c r="B198" s="1" t="s">
        <v>302</v>
      </c>
      <c r="C198" s="2" t="s">
        <v>304</v>
      </c>
      <c r="D198" s="1" t="s">
        <v>66</v>
      </c>
      <c r="E198" s="3" t="s">
        <v>359</v>
      </c>
    </row>
    <row r="199" spans="1:10" ht="15" customHeight="1" x14ac:dyDescent="0.25">
      <c r="A199" s="1" t="s">
        <v>289</v>
      </c>
      <c r="B199" s="1" t="s">
        <v>310</v>
      </c>
      <c r="C199" s="2" t="s">
        <v>312</v>
      </c>
      <c r="D199" s="1" t="s">
        <v>66</v>
      </c>
      <c r="E199" s="3" t="s">
        <v>359</v>
      </c>
    </row>
    <row r="200" spans="1:10" ht="15" customHeight="1" x14ac:dyDescent="0.25">
      <c r="A200" s="1" t="s">
        <v>289</v>
      </c>
      <c r="B200" s="1" t="s">
        <v>321</v>
      </c>
      <c r="C200" s="2" t="s">
        <v>323</v>
      </c>
      <c r="D200" s="1" t="s">
        <v>66</v>
      </c>
      <c r="E200" s="3" t="s">
        <v>359</v>
      </c>
    </row>
    <row r="201" spans="1:10" ht="15" customHeight="1" x14ac:dyDescent="0.25">
      <c r="A201" s="1" t="s">
        <v>289</v>
      </c>
      <c r="B201" s="1" t="s">
        <v>348</v>
      </c>
      <c r="C201" s="2" t="s">
        <v>354</v>
      </c>
      <c r="D201" s="1" t="s">
        <v>66</v>
      </c>
      <c r="E201" s="3" t="s">
        <v>359</v>
      </c>
    </row>
    <row r="204" spans="1:10" ht="15" customHeight="1" x14ac:dyDescent="0.25">
      <c r="A204" s="23" t="s">
        <v>435</v>
      </c>
    </row>
    <row r="205" spans="1:10" ht="15" customHeight="1" x14ac:dyDescent="0.25">
      <c r="A205" s="1" t="s">
        <v>289</v>
      </c>
      <c r="B205" s="1" t="s">
        <v>310</v>
      </c>
      <c r="C205" s="2" t="s">
        <v>319</v>
      </c>
      <c r="D205" s="1" t="s">
        <v>279</v>
      </c>
      <c r="E205" s="5" t="s">
        <v>373</v>
      </c>
      <c r="F205" s="5" t="s">
        <v>376</v>
      </c>
      <c r="G205" s="3" t="s">
        <v>364</v>
      </c>
      <c r="H205" s="5" t="s">
        <v>379</v>
      </c>
      <c r="I205" s="5" t="s">
        <v>393</v>
      </c>
      <c r="J205" s="4" t="s">
        <v>420</v>
      </c>
    </row>
    <row r="206" spans="1:10" ht="15" customHeight="1" x14ac:dyDescent="0.25">
      <c r="J206">
        <v>1</v>
      </c>
    </row>
    <row r="207" spans="1:10" ht="15" customHeight="1" x14ac:dyDescent="0.25">
      <c r="A207" s="23" t="s">
        <v>436</v>
      </c>
    </row>
    <row r="208" spans="1:10" ht="15" customHeight="1" x14ac:dyDescent="0.25">
      <c r="A208" s="1" t="s">
        <v>4</v>
      </c>
      <c r="B208" s="1" t="s">
        <v>13</v>
      </c>
      <c r="C208" s="2" t="s">
        <v>15</v>
      </c>
      <c r="D208" s="1" t="s">
        <v>14</v>
      </c>
      <c r="E208" s="5" t="s">
        <v>371</v>
      </c>
      <c r="G208" s="4" t="s">
        <v>419</v>
      </c>
      <c r="H208" s="4" t="s">
        <v>417</v>
      </c>
      <c r="I208" s="4" t="s">
        <v>418</v>
      </c>
      <c r="J208" s="4" t="s">
        <v>420</v>
      </c>
    </row>
    <row r="209" spans="1:17" ht="15" customHeight="1" x14ac:dyDescent="0.25">
      <c r="A209" s="1" t="s">
        <v>4</v>
      </c>
      <c r="B209" s="1" t="s">
        <v>29</v>
      </c>
      <c r="C209" s="2" t="s">
        <v>35</v>
      </c>
      <c r="D209" s="1" t="s">
        <v>14</v>
      </c>
      <c r="E209" s="5" t="s">
        <v>371</v>
      </c>
      <c r="H209">
        <v>2</v>
      </c>
      <c r="J209">
        <v>1</v>
      </c>
    </row>
    <row r="210" spans="1:17" ht="15" customHeight="1" x14ac:dyDescent="0.25">
      <c r="A210" s="1" t="s">
        <v>289</v>
      </c>
      <c r="B210" s="1" t="s">
        <v>329</v>
      </c>
      <c r="C210" s="2" t="s">
        <v>331</v>
      </c>
      <c r="D210" s="1" t="s">
        <v>334</v>
      </c>
      <c r="E210" s="3" t="s">
        <v>368</v>
      </c>
    </row>
    <row r="213" spans="1:17" ht="15" customHeight="1" x14ac:dyDescent="0.25">
      <c r="A213" s="23" t="s">
        <v>437</v>
      </c>
    </row>
    <row r="214" spans="1:17" ht="15" customHeight="1" x14ac:dyDescent="0.25">
      <c r="A214" s="6" t="s">
        <v>44</v>
      </c>
      <c r="B214" s="6" t="s">
        <v>81</v>
      </c>
      <c r="C214" s="8" t="s">
        <v>87</v>
      </c>
      <c r="D214" s="6" t="s">
        <v>86</v>
      </c>
      <c r="E214" s="3" t="s">
        <v>367</v>
      </c>
      <c r="I214">
        <v>1</v>
      </c>
    </row>
    <row r="220" spans="1:17" ht="15" customHeight="1" x14ac:dyDescent="0.25">
      <c r="N220" s="4"/>
      <c r="O220" s="4"/>
      <c r="P220" s="4"/>
      <c r="Q220" s="4"/>
    </row>
    <row r="221" spans="1:17" ht="15" customHeight="1" x14ac:dyDescent="0.25">
      <c r="G221" s="25">
        <v>18</v>
      </c>
      <c r="H221" s="25">
        <v>7</v>
      </c>
      <c r="I221" s="25">
        <v>23</v>
      </c>
      <c r="J221" s="25">
        <v>9</v>
      </c>
      <c r="K221" s="15"/>
    </row>
    <row r="222" spans="1:17" ht="15" customHeight="1" x14ac:dyDescent="0.25">
      <c r="F222" s="43"/>
      <c r="G222" s="26" t="s">
        <v>419</v>
      </c>
      <c r="H222" s="26" t="s">
        <v>417</v>
      </c>
      <c r="I222" s="26" t="s">
        <v>418</v>
      </c>
      <c r="J222" s="26" t="s">
        <v>420</v>
      </c>
      <c r="K222" s="26" t="s">
        <v>515</v>
      </c>
      <c r="M222" s="4"/>
    </row>
    <row r="223" spans="1:17" ht="15" customHeight="1" x14ac:dyDescent="0.25">
      <c r="A223" s="6" t="s">
        <v>188</v>
      </c>
      <c r="B223">
        <v>1</v>
      </c>
      <c r="D223" s="4" t="s">
        <v>459</v>
      </c>
      <c r="F223" s="44"/>
      <c r="M223" s="26"/>
    </row>
    <row r="224" spans="1:17" ht="15" customHeight="1" x14ac:dyDescent="0.25">
      <c r="A224" s="1" t="s">
        <v>196</v>
      </c>
      <c r="B224">
        <v>1</v>
      </c>
      <c r="D224" s="4" t="s">
        <v>481</v>
      </c>
      <c r="F224" s="45"/>
      <c r="G224" s="25"/>
      <c r="H224" s="25"/>
      <c r="I224" s="25"/>
      <c r="J224" s="25"/>
      <c r="M224" s="15"/>
      <c r="N224" s="15"/>
      <c r="O224" s="15"/>
      <c r="P224" s="15"/>
      <c r="Q224" s="15"/>
    </row>
    <row r="225" spans="1:17" ht="15" customHeight="1" x14ac:dyDescent="0.25">
      <c r="A225" s="1" t="s">
        <v>204</v>
      </c>
      <c r="B225">
        <v>1</v>
      </c>
      <c r="D225" s="4" t="s">
        <v>460</v>
      </c>
      <c r="F225" s="45"/>
      <c r="G225" s="25"/>
      <c r="H225" s="25"/>
      <c r="I225" s="25"/>
      <c r="J225" s="25"/>
      <c r="M225" s="15"/>
      <c r="N225" s="15"/>
      <c r="O225" s="15"/>
      <c r="P225" s="15"/>
      <c r="Q225" s="15"/>
    </row>
    <row r="226" spans="1:17" ht="15" customHeight="1" x14ac:dyDescent="0.25">
      <c r="A226" s="1" t="s">
        <v>204</v>
      </c>
      <c r="F226" s="45"/>
      <c r="G226" s="25"/>
      <c r="H226" s="25"/>
      <c r="I226" s="25"/>
      <c r="J226" s="25"/>
      <c r="L226" s="4"/>
      <c r="M226" s="15"/>
      <c r="N226" s="15"/>
      <c r="O226" s="15"/>
      <c r="P226" s="15"/>
      <c r="Q226" s="15"/>
    </row>
    <row r="227" spans="1:17" ht="15" customHeight="1" x14ac:dyDescent="0.25">
      <c r="A227" s="1" t="s">
        <v>212</v>
      </c>
      <c r="B227">
        <v>1</v>
      </c>
      <c r="F227" s="45"/>
      <c r="G227" s="25"/>
      <c r="H227" s="25"/>
      <c r="I227" s="25"/>
      <c r="J227" s="25"/>
      <c r="N227" s="15"/>
      <c r="O227" s="15"/>
      <c r="P227" s="15"/>
      <c r="Q227" s="15"/>
    </row>
    <row r="228" spans="1:17" ht="15" customHeight="1" x14ac:dyDescent="0.25">
      <c r="A228" s="1" t="s">
        <v>216</v>
      </c>
      <c r="B228">
        <v>1</v>
      </c>
      <c r="F228" s="45"/>
      <c r="G228" s="25"/>
      <c r="H228" s="25"/>
      <c r="I228" s="25"/>
      <c r="J228" s="25"/>
    </row>
    <row r="229" spans="1:17" ht="15" customHeight="1" x14ac:dyDescent="0.25">
      <c r="A229" s="1" t="s">
        <v>219</v>
      </c>
      <c r="B229">
        <v>1</v>
      </c>
      <c r="F229" s="44"/>
      <c r="G229" s="25"/>
      <c r="H229" s="25"/>
      <c r="I229" s="25"/>
      <c r="J229" s="25"/>
    </row>
    <row r="230" spans="1:17" ht="15" customHeight="1" x14ac:dyDescent="0.25">
      <c r="A230" s="1" t="s">
        <v>219</v>
      </c>
      <c r="F230" s="45"/>
      <c r="G230" s="25"/>
      <c r="H230" s="25"/>
      <c r="I230" s="25"/>
      <c r="J230" s="25"/>
    </row>
    <row r="231" spans="1:17" ht="15" customHeight="1" x14ac:dyDescent="0.25">
      <c r="A231" s="1" t="s">
        <v>227</v>
      </c>
      <c r="B231">
        <v>1</v>
      </c>
    </row>
    <row r="232" spans="1:17" ht="15" customHeight="1" x14ac:dyDescent="0.25">
      <c r="A232" s="1" t="s">
        <v>230</v>
      </c>
      <c r="B232">
        <v>1</v>
      </c>
      <c r="N232" s="4"/>
      <c r="O232" s="4"/>
    </row>
    <row r="233" spans="1:17" ht="15" customHeight="1" x14ac:dyDescent="0.25">
      <c r="A233" s="1" t="s">
        <v>230</v>
      </c>
      <c r="F233" s="4" t="s">
        <v>517</v>
      </c>
      <c r="L233" s="4"/>
      <c r="M233" s="4"/>
      <c r="O233" s="16"/>
    </row>
    <row r="234" spans="1:17" ht="15" customHeight="1" x14ac:dyDescent="0.25">
      <c r="A234" s="1" t="s">
        <v>238</v>
      </c>
      <c r="B234">
        <v>1</v>
      </c>
      <c r="D234" s="1" t="s">
        <v>25</v>
      </c>
      <c r="F234" s="4" t="s">
        <v>518</v>
      </c>
      <c r="L234" s="4"/>
      <c r="M234" s="4"/>
      <c r="O234" s="16"/>
    </row>
    <row r="235" spans="1:17" ht="15" customHeight="1" x14ac:dyDescent="0.25">
      <c r="A235" s="1" t="s">
        <v>238</v>
      </c>
      <c r="D235" s="1" t="s">
        <v>37</v>
      </c>
      <c r="F235" s="4"/>
      <c r="L235" s="4"/>
      <c r="M235" s="4"/>
      <c r="O235" s="16"/>
    </row>
    <row r="236" spans="1:17" ht="15" customHeight="1" x14ac:dyDescent="0.25">
      <c r="A236" s="1" t="s">
        <v>246</v>
      </c>
      <c r="B236">
        <v>1</v>
      </c>
      <c r="D236" s="1" t="s">
        <v>133</v>
      </c>
      <c r="E236" s="39" t="s">
        <v>466</v>
      </c>
      <c r="F236" s="4" t="s">
        <v>465</v>
      </c>
      <c r="L236" s="4"/>
      <c r="M236" s="4"/>
      <c r="O236" s="16"/>
    </row>
    <row r="237" spans="1:17" ht="15" customHeight="1" x14ac:dyDescent="0.25">
      <c r="A237" s="1" t="s">
        <v>250</v>
      </c>
      <c r="B237">
        <v>1</v>
      </c>
      <c r="D237" s="10" t="s">
        <v>184</v>
      </c>
      <c r="F237" s="4" t="s">
        <v>467</v>
      </c>
      <c r="L237" s="4"/>
    </row>
    <row r="238" spans="1:17" ht="15" customHeight="1" x14ac:dyDescent="0.25">
      <c r="A238" s="1" t="s">
        <v>250</v>
      </c>
      <c r="D238" s="1" t="s">
        <v>188</v>
      </c>
      <c r="G238">
        <v>18</v>
      </c>
      <c r="H238">
        <v>7</v>
      </c>
      <c r="I238">
        <v>23</v>
      </c>
      <c r="J238">
        <v>9</v>
      </c>
      <c r="L238" s="4"/>
    </row>
    <row r="239" spans="1:17" ht="15" customHeight="1" x14ac:dyDescent="0.25">
      <c r="A239" s="1" t="s">
        <v>258</v>
      </c>
      <c r="B239">
        <v>1</v>
      </c>
      <c r="D239" s="1" t="s">
        <v>196</v>
      </c>
      <c r="F239" s="28" t="s">
        <v>476</v>
      </c>
      <c r="G239" s="30"/>
      <c r="H239" s="30"/>
      <c r="I239" s="30"/>
      <c r="J239" s="30"/>
      <c r="M239" s="28" t="s">
        <v>482</v>
      </c>
    </row>
    <row r="240" spans="1:17" ht="15" customHeight="1" x14ac:dyDescent="0.25">
      <c r="A240" s="1" t="s">
        <v>262</v>
      </c>
      <c r="B240">
        <v>1</v>
      </c>
      <c r="D240" s="1" t="s">
        <v>266</v>
      </c>
      <c r="M240" s="4" t="s">
        <v>513</v>
      </c>
      <c r="N240">
        <v>40</v>
      </c>
    </row>
    <row r="241" spans="1:14" ht="15" customHeight="1" thickBot="1" x14ac:dyDescent="0.3">
      <c r="A241" s="1" t="s">
        <v>270</v>
      </c>
      <c r="B241">
        <v>1</v>
      </c>
      <c r="D241" s="1" t="s">
        <v>344</v>
      </c>
      <c r="F241" s="57"/>
      <c r="G241" s="58" t="s">
        <v>419</v>
      </c>
      <c r="H241" s="59" t="s">
        <v>417</v>
      </c>
      <c r="I241" s="59" t="s">
        <v>418</v>
      </c>
      <c r="J241" s="59" t="s">
        <v>420</v>
      </c>
      <c r="K241" s="60" t="s">
        <v>542</v>
      </c>
      <c r="M241" s="4" t="s">
        <v>514</v>
      </c>
      <c r="N241">
        <v>12</v>
      </c>
    </row>
    <row r="242" spans="1:14" ht="15" customHeight="1" thickTop="1" x14ac:dyDescent="0.25">
      <c r="A242" s="1" t="s">
        <v>274</v>
      </c>
      <c r="B242">
        <v>1</v>
      </c>
      <c r="F242" s="61" t="s">
        <v>538</v>
      </c>
      <c r="G242" s="52">
        <v>14</v>
      </c>
      <c r="H242" s="62">
        <v>5</v>
      </c>
      <c r="I242" s="62">
        <v>22</v>
      </c>
      <c r="J242" s="62">
        <v>8</v>
      </c>
      <c r="K242" s="63">
        <f>SUM(G242:J242)</f>
        <v>49</v>
      </c>
      <c r="M242" s="4" t="s">
        <v>483</v>
      </c>
      <c r="N242">
        <v>5</v>
      </c>
    </row>
    <row r="243" spans="1:14" ht="15" customHeight="1" x14ac:dyDescent="0.25">
      <c r="A243" s="1" t="s">
        <v>274</v>
      </c>
      <c r="F243" s="61" t="s">
        <v>539</v>
      </c>
      <c r="G243" s="53">
        <v>3</v>
      </c>
      <c r="H243" s="64">
        <v>2</v>
      </c>
      <c r="I243" s="64">
        <v>14</v>
      </c>
      <c r="J243" s="64">
        <v>7</v>
      </c>
      <c r="K243" s="65">
        <f>SUM(G243:J243)</f>
        <v>26</v>
      </c>
      <c r="M243" s="4" t="s">
        <v>516</v>
      </c>
    </row>
    <row r="244" spans="1:14" ht="15" customHeight="1" x14ac:dyDescent="0.25">
      <c r="A244" s="1" t="s">
        <v>274</v>
      </c>
      <c r="F244" s="61" t="s">
        <v>537</v>
      </c>
      <c r="G244" s="53">
        <v>4</v>
      </c>
      <c r="H244" s="64">
        <v>2</v>
      </c>
      <c r="I244" s="64">
        <v>16</v>
      </c>
      <c r="J244" s="64">
        <v>12</v>
      </c>
      <c r="K244" s="65">
        <f t="shared" ref="K244:K247" si="1">SUM(G244:J244)</f>
        <v>34</v>
      </c>
    </row>
    <row r="245" spans="1:14" ht="15" customHeight="1" x14ac:dyDescent="0.25">
      <c r="A245" s="1" t="s">
        <v>286</v>
      </c>
      <c r="B245">
        <v>1</v>
      </c>
      <c r="F245" s="66" t="s">
        <v>540</v>
      </c>
      <c r="G245" s="54">
        <v>14</v>
      </c>
      <c r="H245" s="55">
        <v>5</v>
      </c>
      <c r="I245" s="55">
        <v>22</v>
      </c>
      <c r="J245" s="55">
        <v>8</v>
      </c>
      <c r="K245" s="67">
        <f t="shared" si="1"/>
        <v>49</v>
      </c>
    </row>
    <row r="246" spans="1:14" ht="15" customHeight="1" x14ac:dyDescent="0.25">
      <c r="A246" s="1" t="s">
        <v>5</v>
      </c>
      <c r="B246">
        <v>1</v>
      </c>
      <c r="F246" s="61" t="s">
        <v>536</v>
      </c>
      <c r="G246" s="53">
        <v>24</v>
      </c>
      <c r="H246" s="64">
        <v>8</v>
      </c>
      <c r="I246" s="64">
        <v>35</v>
      </c>
      <c r="J246" s="64">
        <v>17</v>
      </c>
      <c r="K246" s="65">
        <f t="shared" si="1"/>
        <v>84</v>
      </c>
    </row>
    <row r="247" spans="1:14" ht="15" customHeight="1" x14ac:dyDescent="0.25">
      <c r="A247" s="1" t="s">
        <v>5</v>
      </c>
      <c r="F247" s="68" t="s">
        <v>541</v>
      </c>
      <c r="G247" s="69"/>
      <c r="H247" s="70"/>
      <c r="I247" s="70">
        <v>8</v>
      </c>
      <c r="J247" s="70">
        <v>4</v>
      </c>
      <c r="K247" s="71">
        <f t="shared" si="1"/>
        <v>12</v>
      </c>
    </row>
    <row r="248" spans="1:14" ht="15" customHeight="1" x14ac:dyDescent="0.25">
      <c r="A248" s="1" t="s">
        <v>13</v>
      </c>
      <c r="B248">
        <v>1</v>
      </c>
      <c r="F248" s="56"/>
      <c r="G248" s="56"/>
      <c r="H248" s="56"/>
      <c r="I248" s="56"/>
      <c r="J248" s="56"/>
      <c r="K248" s="56"/>
    </row>
    <row r="249" spans="1:14" ht="15" customHeight="1" x14ac:dyDescent="0.25">
      <c r="A249" s="1" t="s">
        <v>13</v>
      </c>
      <c r="F249" s="28" t="s">
        <v>478</v>
      </c>
      <c r="G249" s="30"/>
      <c r="H249" s="30"/>
      <c r="I249" s="30"/>
      <c r="J249" s="30"/>
    </row>
    <row r="250" spans="1:14" ht="15" customHeight="1" x14ac:dyDescent="0.25">
      <c r="A250" s="1" t="s">
        <v>21</v>
      </c>
      <c r="B250">
        <v>1</v>
      </c>
      <c r="F250" s="4" t="s">
        <v>469</v>
      </c>
      <c r="G250" s="16">
        <f>100*(G242/$G$238)</f>
        <v>77.777777777777786</v>
      </c>
      <c r="H250" s="16">
        <f>100*(H242/$H$238)</f>
        <v>71.428571428571431</v>
      </c>
      <c r="I250" s="16">
        <f>100*(I242/$I$238)</f>
        <v>95.652173913043484</v>
      </c>
      <c r="J250" s="16">
        <f>100*(J242/$J$238)</f>
        <v>88.888888888888886</v>
      </c>
    </row>
    <row r="251" spans="1:14" ht="15" customHeight="1" x14ac:dyDescent="0.25">
      <c r="A251" s="1" t="s">
        <v>29</v>
      </c>
      <c r="B251">
        <v>1</v>
      </c>
      <c r="F251" s="4" t="s">
        <v>470</v>
      </c>
      <c r="G251" s="16">
        <f>(G243/G242)*100</f>
        <v>21.428571428571427</v>
      </c>
      <c r="H251" s="16">
        <f>(H243/H242)*100</f>
        <v>40</v>
      </c>
      <c r="I251" s="16">
        <f>(I243/I242)*100</f>
        <v>63.636363636363633</v>
      </c>
      <c r="J251" s="16">
        <f>(J243/J242)*100</f>
        <v>87.5</v>
      </c>
    </row>
    <row r="252" spans="1:14" ht="15" customHeight="1" x14ac:dyDescent="0.25">
      <c r="A252" s="1" t="s">
        <v>29</v>
      </c>
      <c r="F252" s="4" t="s">
        <v>471</v>
      </c>
      <c r="G252" s="16">
        <f>(G245/G242)*100</f>
        <v>100</v>
      </c>
      <c r="H252" s="16">
        <f>(H245/H242)*100</f>
        <v>100</v>
      </c>
      <c r="I252" s="16">
        <f>(I245/I242)*100</f>
        <v>100</v>
      </c>
      <c r="J252" s="16">
        <f>(J245/J242)*100</f>
        <v>100</v>
      </c>
    </row>
    <row r="253" spans="1:14" ht="15" customHeight="1" x14ac:dyDescent="0.25">
      <c r="A253" s="1" t="s">
        <v>41</v>
      </c>
      <c r="B253">
        <v>1</v>
      </c>
      <c r="L253">
        <f>84/49</f>
        <v>1.7142857142857142</v>
      </c>
    </row>
    <row r="254" spans="1:14" ht="15" customHeight="1" x14ac:dyDescent="0.25">
      <c r="A254" s="1" t="s">
        <v>45</v>
      </c>
      <c r="B254">
        <v>1</v>
      </c>
      <c r="E254" s="4" t="s">
        <v>461</v>
      </c>
      <c r="F254" s="23" t="s">
        <v>475</v>
      </c>
      <c r="G254" s="24"/>
      <c r="H254" s="24"/>
      <c r="I254" s="24"/>
      <c r="J254" s="24"/>
      <c r="L254">
        <f>24/14</f>
        <v>1.7142857142857142</v>
      </c>
    </row>
    <row r="255" spans="1:14" ht="15" customHeight="1" x14ac:dyDescent="0.25">
      <c r="A255" s="1" t="s">
        <v>45</v>
      </c>
      <c r="D255" s="1" t="s">
        <v>65</v>
      </c>
      <c r="F255" s="4" t="s">
        <v>472</v>
      </c>
      <c r="G255">
        <v>16</v>
      </c>
      <c r="H255">
        <v>5</v>
      </c>
      <c r="I255">
        <v>17</v>
      </c>
      <c r="J255">
        <v>7</v>
      </c>
      <c r="L255">
        <f>8/5</f>
        <v>1.6</v>
      </c>
    </row>
    <row r="256" spans="1:14" ht="15" customHeight="1" x14ac:dyDescent="0.25">
      <c r="A256" s="1" t="s">
        <v>65</v>
      </c>
      <c r="B256">
        <v>1</v>
      </c>
      <c r="D256" s="1" t="s">
        <v>73</v>
      </c>
      <c r="F256" s="4" t="s">
        <v>473</v>
      </c>
      <c r="G256">
        <v>3</v>
      </c>
      <c r="H256">
        <v>1</v>
      </c>
      <c r="I256">
        <v>4</v>
      </c>
      <c r="J256">
        <v>6</v>
      </c>
      <c r="L256">
        <f>35/22</f>
        <v>1.5909090909090908</v>
      </c>
    </row>
    <row r="257" spans="1:12" ht="15" customHeight="1" x14ac:dyDescent="0.25">
      <c r="A257" s="1" t="s">
        <v>65</v>
      </c>
      <c r="D257" s="1" t="s">
        <v>105</v>
      </c>
      <c r="F257" s="4" t="s">
        <v>474</v>
      </c>
      <c r="G257">
        <v>24</v>
      </c>
      <c r="H257">
        <v>8</v>
      </c>
      <c r="I257">
        <v>27</v>
      </c>
      <c r="J257">
        <v>13</v>
      </c>
      <c r="L257">
        <f>14/8</f>
        <v>1.75</v>
      </c>
    </row>
    <row r="258" spans="1:12" ht="15" customHeight="1" x14ac:dyDescent="0.25">
      <c r="A258" s="1" t="s">
        <v>53</v>
      </c>
      <c r="D258" s="1" t="s">
        <v>101</v>
      </c>
      <c r="E258">
        <v>1</v>
      </c>
    </row>
    <row r="259" spans="1:12" ht="15" customHeight="1" x14ac:dyDescent="0.25">
      <c r="A259" s="1" t="s">
        <v>53</v>
      </c>
      <c r="B259">
        <v>1</v>
      </c>
      <c r="D259" s="1" t="s">
        <v>157</v>
      </c>
      <c r="E259">
        <v>1</v>
      </c>
    </row>
    <row r="260" spans="1:12" ht="15" customHeight="1" x14ac:dyDescent="0.25">
      <c r="A260" s="1" t="s">
        <v>73</v>
      </c>
      <c r="D260" s="1" t="s">
        <v>169</v>
      </c>
      <c r="E260">
        <v>1</v>
      </c>
      <c r="F260" s="23" t="s">
        <v>477</v>
      </c>
      <c r="G260" s="24"/>
      <c r="H260" s="24"/>
      <c r="I260" s="24"/>
      <c r="J260" s="24"/>
    </row>
    <row r="261" spans="1:12" ht="15" customHeight="1" x14ac:dyDescent="0.25">
      <c r="A261" s="1" t="s">
        <v>73</v>
      </c>
      <c r="B261">
        <v>1</v>
      </c>
      <c r="D261" s="1" t="s">
        <v>176</v>
      </c>
      <c r="E261">
        <v>1</v>
      </c>
      <c r="F261" s="4" t="s">
        <v>472</v>
      </c>
      <c r="G261" s="16">
        <f>(G255/G221)*100</f>
        <v>88.888888888888886</v>
      </c>
      <c r="H261" s="16">
        <f>(H255/H221)*100</f>
        <v>71.428571428571431</v>
      </c>
      <c r="I261" s="16">
        <f>(I255/I221)*100</f>
        <v>73.91304347826086</v>
      </c>
      <c r="J261" s="16">
        <f>(J255/J221)*100</f>
        <v>77.777777777777786</v>
      </c>
    </row>
    <row r="262" spans="1:12" ht="15" customHeight="1" x14ac:dyDescent="0.25">
      <c r="A262" s="1" t="s">
        <v>105</v>
      </c>
      <c r="D262" s="1" t="s">
        <v>180</v>
      </c>
      <c r="E262">
        <v>1</v>
      </c>
      <c r="F262" s="4" t="s">
        <v>473</v>
      </c>
      <c r="G262" s="16">
        <f>(G256/G255)*100</f>
        <v>18.75</v>
      </c>
      <c r="H262" s="16">
        <f t="shared" ref="H262:J262" si="2">(H256/H255)*100</f>
        <v>20</v>
      </c>
      <c r="I262" s="16">
        <f t="shared" si="2"/>
        <v>23.52941176470588</v>
      </c>
      <c r="J262" s="16">
        <f t="shared" si="2"/>
        <v>85.714285714285708</v>
      </c>
    </row>
    <row r="263" spans="1:12" ht="15" customHeight="1" x14ac:dyDescent="0.25">
      <c r="A263" s="1" t="s">
        <v>105</v>
      </c>
      <c r="B263">
        <v>1</v>
      </c>
      <c r="D263" s="1" t="s">
        <v>302</v>
      </c>
      <c r="E263">
        <v>1</v>
      </c>
      <c r="F263" s="4" t="s">
        <v>474</v>
      </c>
      <c r="G263">
        <f>100*(G257/G255)</f>
        <v>150</v>
      </c>
      <c r="H263">
        <f t="shared" ref="H263:J263" si="3">100*(H257/H255)</f>
        <v>160</v>
      </c>
      <c r="I263" s="16">
        <f t="shared" si="3"/>
        <v>158.8235294117647</v>
      </c>
      <c r="J263" s="16">
        <f t="shared" si="3"/>
        <v>185.71428571428572</v>
      </c>
    </row>
    <row r="264" spans="1:12" ht="15" customHeight="1" x14ac:dyDescent="0.25">
      <c r="A264" s="1" t="s">
        <v>81</v>
      </c>
      <c r="B264">
        <v>1</v>
      </c>
      <c r="D264" s="1" t="s">
        <v>310</v>
      </c>
    </row>
    <row r="265" spans="1:12" ht="15" customHeight="1" x14ac:dyDescent="0.25">
      <c r="A265" s="1" t="s">
        <v>81</v>
      </c>
      <c r="D265" s="1" t="s">
        <v>321</v>
      </c>
      <c r="F265" s="15"/>
    </row>
    <row r="266" spans="1:12" ht="15" customHeight="1" x14ac:dyDescent="0.25">
      <c r="A266" s="1" t="s">
        <v>61</v>
      </c>
      <c r="B266">
        <v>1</v>
      </c>
      <c r="D266" s="1" t="s">
        <v>348</v>
      </c>
      <c r="F266" s="4"/>
    </row>
    <row r="267" spans="1:12" ht="15" customHeight="1" x14ac:dyDescent="0.25">
      <c r="A267" s="1" t="s">
        <v>89</v>
      </c>
    </row>
    <row r="268" spans="1:12" ht="15" customHeight="1" x14ac:dyDescent="0.25">
      <c r="A268" s="1" t="s">
        <v>89</v>
      </c>
    </row>
    <row r="269" spans="1:12" ht="15" customHeight="1" x14ac:dyDescent="0.25">
      <c r="A269" s="1" t="s">
        <v>89</v>
      </c>
      <c r="B269">
        <v>1</v>
      </c>
    </row>
    <row r="270" spans="1:12" ht="15" customHeight="1" x14ac:dyDescent="0.25">
      <c r="A270" s="1" t="s">
        <v>101</v>
      </c>
      <c r="B270">
        <v>1</v>
      </c>
    </row>
    <row r="271" spans="1:12" ht="15" customHeight="1" x14ac:dyDescent="0.25">
      <c r="A271" s="1" t="s">
        <v>113</v>
      </c>
    </row>
    <row r="272" spans="1:12" ht="15" customHeight="1" x14ac:dyDescent="0.25">
      <c r="A272" s="1" t="s">
        <v>113</v>
      </c>
      <c r="B272">
        <v>1</v>
      </c>
    </row>
    <row r="273" spans="1:2" ht="15" customHeight="1" x14ac:dyDescent="0.25">
      <c r="A273" s="1" t="s">
        <v>161</v>
      </c>
      <c r="B273">
        <v>1</v>
      </c>
    </row>
    <row r="274" spans="1:2" ht="15" customHeight="1" x14ac:dyDescent="0.25">
      <c r="A274" s="1" t="s">
        <v>121</v>
      </c>
      <c r="B274">
        <v>1</v>
      </c>
    </row>
    <row r="275" spans="1:2" ht="15" customHeight="1" x14ac:dyDescent="0.25">
      <c r="A275" s="1" t="s">
        <v>125</v>
      </c>
    </row>
    <row r="276" spans="1:2" ht="15" customHeight="1" x14ac:dyDescent="0.25">
      <c r="A276" s="1" t="s">
        <v>125</v>
      </c>
      <c r="B276">
        <v>1</v>
      </c>
    </row>
    <row r="277" spans="1:2" ht="15" customHeight="1" x14ac:dyDescent="0.25">
      <c r="A277" s="1" t="s">
        <v>137</v>
      </c>
    </row>
    <row r="278" spans="1:2" ht="15" customHeight="1" x14ac:dyDescent="0.25">
      <c r="A278" s="1" t="s">
        <v>137</v>
      </c>
      <c r="B278">
        <v>1</v>
      </c>
    </row>
    <row r="279" spans="1:2" ht="15" customHeight="1" x14ac:dyDescent="0.25">
      <c r="A279" s="1" t="s">
        <v>145</v>
      </c>
    </row>
    <row r="280" spans="1:2" ht="15" customHeight="1" x14ac:dyDescent="0.25">
      <c r="A280" s="1" t="s">
        <v>145</v>
      </c>
      <c r="B280">
        <v>1</v>
      </c>
    </row>
    <row r="281" spans="1:2" ht="15" customHeight="1" x14ac:dyDescent="0.25">
      <c r="A281" s="1" t="s">
        <v>153</v>
      </c>
      <c r="B281">
        <v>1</v>
      </c>
    </row>
    <row r="282" spans="1:2" ht="15" customHeight="1" x14ac:dyDescent="0.25">
      <c r="A282" s="1" t="s">
        <v>157</v>
      </c>
      <c r="B282">
        <v>1</v>
      </c>
    </row>
    <row r="283" spans="1:2" ht="15" customHeight="1" x14ac:dyDescent="0.25">
      <c r="A283" s="1" t="s">
        <v>165</v>
      </c>
      <c r="B283">
        <v>1</v>
      </c>
    </row>
    <row r="284" spans="1:2" ht="15" customHeight="1" x14ac:dyDescent="0.25">
      <c r="A284" s="1" t="s">
        <v>169</v>
      </c>
      <c r="B284">
        <v>1</v>
      </c>
    </row>
    <row r="285" spans="1:2" ht="15" customHeight="1" x14ac:dyDescent="0.25">
      <c r="A285" s="1" t="s">
        <v>173</v>
      </c>
      <c r="B285">
        <v>1</v>
      </c>
    </row>
    <row r="286" spans="1:2" ht="15" customHeight="1" x14ac:dyDescent="0.25">
      <c r="A286" s="1" t="s">
        <v>176</v>
      </c>
      <c r="B286">
        <v>1</v>
      </c>
    </row>
    <row r="287" spans="1:2" ht="15" customHeight="1" x14ac:dyDescent="0.25">
      <c r="A287" s="1" t="s">
        <v>180</v>
      </c>
      <c r="B287">
        <v>1</v>
      </c>
    </row>
    <row r="288" spans="1:2" ht="15" customHeight="1" x14ac:dyDescent="0.25">
      <c r="A288" s="1" t="s">
        <v>290</v>
      </c>
    </row>
    <row r="289" spans="1:2" ht="15" customHeight="1" x14ac:dyDescent="0.25">
      <c r="A289" s="1" t="s">
        <v>290</v>
      </c>
    </row>
    <row r="290" spans="1:2" ht="15" customHeight="1" x14ac:dyDescent="0.25">
      <c r="A290" s="1" t="s">
        <v>290</v>
      </c>
      <c r="B290">
        <v>1</v>
      </c>
    </row>
    <row r="291" spans="1:2" ht="15" customHeight="1" x14ac:dyDescent="0.25">
      <c r="A291" s="1" t="s">
        <v>302</v>
      </c>
      <c r="B291">
        <v>1</v>
      </c>
    </row>
    <row r="292" spans="1:2" ht="15" customHeight="1" x14ac:dyDescent="0.25">
      <c r="A292" s="1" t="s">
        <v>306</v>
      </c>
      <c r="B292">
        <v>1</v>
      </c>
    </row>
    <row r="293" spans="1:2" ht="15" customHeight="1" x14ac:dyDescent="0.25">
      <c r="A293" s="1" t="s">
        <v>310</v>
      </c>
      <c r="B293">
        <v>1</v>
      </c>
    </row>
    <row r="294" spans="1:2" ht="15" customHeight="1" x14ac:dyDescent="0.25">
      <c r="A294" s="1" t="s">
        <v>310</v>
      </c>
    </row>
    <row r="295" spans="1:2" ht="15" customHeight="1" x14ac:dyDescent="0.25">
      <c r="A295" s="1" t="s">
        <v>310</v>
      </c>
    </row>
    <row r="296" spans="1:2" ht="15" customHeight="1" x14ac:dyDescent="0.25">
      <c r="A296" s="1" t="s">
        <v>321</v>
      </c>
      <c r="B296">
        <v>1</v>
      </c>
    </row>
    <row r="297" spans="1:2" ht="15" customHeight="1" x14ac:dyDescent="0.25">
      <c r="A297" s="1" t="s">
        <v>321</v>
      </c>
    </row>
    <row r="298" spans="1:2" ht="15" customHeight="1" x14ac:dyDescent="0.25">
      <c r="A298" s="1" t="s">
        <v>329</v>
      </c>
      <c r="B298">
        <v>1</v>
      </c>
    </row>
    <row r="299" spans="1:2" ht="15" customHeight="1" x14ac:dyDescent="0.25">
      <c r="A299" s="1" t="s">
        <v>329</v>
      </c>
    </row>
    <row r="300" spans="1:2" ht="15" customHeight="1" x14ac:dyDescent="0.25">
      <c r="A300" s="1" t="s">
        <v>337</v>
      </c>
      <c r="B300">
        <v>1</v>
      </c>
    </row>
    <row r="301" spans="1:2" ht="15" customHeight="1" x14ac:dyDescent="0.25">
      <c r="A301" s="1" t="s">
        <v>337</v>
      </c>
    </row>
    <row r="302" spans="1:2" ht="15" customHeight="1" x14ac:dyDescent="0.25">
      <c r="A302" s="1" t="s">
        <v>348</v>
      </c>
      <c r="B302">
        <v>1</v>
      </c>
    </row>
    <row r="303" spans="1:2" ht="15" customHeight="1" x14ac:dyDescent="0.25">
      <c r="A303" s="1" t="s">
        <v>348</v>
      </c>
    </row>
    <row r="304" spans="1:2" ht="15" customHeight="1" x14ac:dyDescent="0.25">
      <c r="A304" s="1" t="s">
        <v>348</v>
      </c>
    </row>
  </sheetData>
  <sortState ref="P36:R41">
    <sortCondition ref="R36"/>
  </sortState>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92"/>
  <sheetViews>
    <sheetView topLeftCell="A25" zoomScale="85" zoomScaleNormal="85" workbookViewId="0">
      <selection activeCell="Q56" sqref="Q56"/>
    </sheetView>
  </sheetViews>
  <sheetFormatPr baseColWidth="10" defaultRowHeight="15" x14ac:dyDescent="0.25"/>
  <cols>
    <col min="1" max="16384" width="11.42578125" style="46"/>
  </cols>
  <sheetData>
    <row r="2" spans="1:5" x14ac:dyDescent="0.25">
      <c r="A2" s="49" t="s">
        <v>520</v>
      </c>
      <c r="B2" s="49" t="s">
        <v>521</v>
      </c>
      <c r="C2" s="49" t="s">
        <v>522</v>
      </c>
      <c r="D2" s="46" t="s">
        <v>523</v>
      </c>
      <c r="E2" s="46" t="s">
        <v>524</v>
      </c>
    </row>
    <row r="3" spans="1:5" x14ac:dyDescent="0.25">
      <c r="A3" s="47" t="s">
        <v>184</v>
      </c>
      <c r="E3" s="46">
        <v>1</v>
      </c>
    </row>
    <row r="4" spans="1:5" x14ac:dyDescent="0.25">
      <c r="A4" s="47" t="s">
        <v>188</v>
      </c>
      <c r="E4" s="46">
        <v>1</v>
      </c>
    </row>
    <row r="5" spans="1:5" x14ac:dyDescent="0.25">
      <c r="A5" s="47" t="s">
        <v>196</v>
      </c>
      <c r="E5" s="46">
        <v>1</v>
      </c>
    </row>
    <row r="6" spans="1:5" x14ac:dyDescent="0.25">
      <c r="A6" s="47" t="s">
        <v>204</v>
      </c>
      <c r="B6" s="46">
        <v>1</v>
      </c>
    </row>
    <row r="7" spans="1:5" x14ac:dyDescent="0.25">
      <c r="A7" s="47" t="s">
        <v>212</v>
      </c>
      <c r="B7" s="46">
        <v>1</v>
      </c>
    </row>
    <row r="8" spans="1:5" x14ac:dyDescent="0.25">
      <c r="A8" s="47" t="s">
        <v>216</v>
      </c>
      <c r="B8" s="46">
        <v>1</v>
      </c>
    </row>
    <row r="9" spans="1:5" x14ac:dyDescent="0.25">
      <c r="A9" s="47" t="s">
        <v>219</v>
      </c>
      <c r="B9" s="46">
        <v>1</v>
      </c>
    </row>
    <row r="10" spans="1:5" x14ac:dyDescent="0.25">
      <c r="A10" s="47" t="s">
        <v>227</v>
      </c>
      <c r="B10" s="46">
        <v>1</v>
      </c>
    </row>
    <row r="11" spans="1:5" x14ac:dyDescent="0.25">
      <c r="A11" s="47" t="s">
        <v>230</v>
      </c>
      <c r="B11" s="46">
        <v>1</v>
      </c>
    </row>
    <row r="12" spans="1:5" x14ac:dyDescent="0.25">
      <c r="A12" s="47" t="s">
        <v>238</v>
      </c>
      <c r="B12" s="46">
        <v>1</v>
      </c>
    </row>
    <row r="13" spans="1:5" x14ac:dyDescent="0.25">
      <c r="A13" s="47" t="s">
        <v>246</v>
      </c>
      <c r="B13" s="46">
        <v>1</v>
      </c>
    </row>
    <row r="14" spans="1:5" x14ac:dyDescent="0.25">
      <c r="A14" s="47" t="s">
        <v>250</v>
      </c>
      <c r="B14" s="46">
        <v>1</v>
      </c>
    </row>
    <row r="15" spans="1:5" x14ac:dyDescent="0.25">
      <c r="A15" s="47" t="s">
        <v>258</v>
      </c>
      <c r="B15" s="46">
        <v>1</v>
      </c>
    </row>
    <row r="16" spans="1:5" x14ac:dyDescent="0.25">
      <c r="A16" s="47" t="s">
        <v>262</v>
      </c>
      <c r="B16" s="46">
        <v>1</v>
      </c>
    </row>
    <row r="17" spans="1:9" x14ac:dyDescent="0.25">
      <c r="A17" s="47" t="s">
        <v>266</v>
      </c>
      <c r="E17" s="46">
        <v>1</v>
      </c>
    </row>
    <row r="18" spans="1:9" x14ac:dyDescent="0.25">
      <c r="A18" s="47" t="s">
        <v>270</v>
      </c>
      <c r="B18" s="46">
        <v>1</v>
      </c>
      <c r="I18" s="1" t="s">
        <v>25</v>
      </c>
    </row>
    <row r="19" spans="1:9" x14ac:dyDescent="0.25">
      <c r="A19" s="47" t="s">
        <v>274</v>
      </c>
      <c r="B19" s="46">
        <v>1</v>
      </c>
      <c r="I19" s="1" t="s">
        <v>37</v>
      </c>
    </row>
    <row r="20" spans="1:9" x14ac:dyDescent="0.25">
      <c r="A20" s="47" t="s">
        <v>286</v>
      </c>
      <c r="B20" s="46">
        <v>1</v>
      </c>
      <c r="I20" s="1" t="s">
        <v>133</v>
      </c>
    </row>
    <row r="21" spans="1:9" x14ac:dyDescent="0.25">
      <c r="A21" s="48" t="s">
        <v>1</v>
      </c>
      <c r="I21" s="10" t="s">
        <v>184</v>
      </c>
    </row>
    <row r="22" spans="1:9" x14ac:dyDescent="0.25">
      <c r="A22" s="47" t="s">
        <v>5</v>
      </c>
      <c r="B22" s="46">
        <v>1</v>
      </c>
      <c r="I22" s="1" t="s">
        <v>188</v>
      </c>
    </row>
    <row r="23" spans="1:9" x14ac:dyDescent="0.25">
      <c r="A23" s="47" t="s">
        <v>13</v>
      </c>
      <c r="B23" s="46">
        <v>1</v>
      </c>
      <c r="I23" s="1" t="s">
        <v>196</v>
      </c>
    </row>
    <row r="24" spans="1:9" x14ac:dyDescent="0.25">
      <c r="A24" s="47" t="s">
        <v>21</v>
      </c>
      <c r="B24" s="46">
        <v>1</v>
      </c>
      <c r="I24" s="1" t="s">
        <v>266</v>
      </c>
    </row>
    <row r="25" spans="1:9" x14ac:dyDescent="0.25">
      <c r="A25" s="47" t="s">
        <v>25</v>
      </c>
      <c r="E25" s="46">
        <v>1</v>
      </c>
      <c r="I25" s="1" t="s">
        <v>344</v>
      </c>
    </row>
    <row r="26" spans="1:9" x14ac:dyDescent="0.25">
      <c r="A26" s="47" t="s">
        <v>29</v>
      </c>
      <c r="B26" s="46">
        <v>1</v>
      </c>
    </row>
    <row r="27" spans="1:9" x14ac:dyDescent="0.25">
      <c r="A27" s="47" t="s">
        <v>37</v>
      </c>
      <c r="E27" s="46">
        <v>1</v>
      </c>
    </row>
    <row r="28" spans="1:9" x14ac:dyDescent="0.25">
      <c r="A28" s="47" t="s">
        <v>41</v>
      </c>
      <c r="B28" s="46">
        <v>1</v>
      </c>
    </row>
    <row r="29" spans="1:9" x14ac:dyDescent="0.25">
      <c r="A29" s="47" t="s">
        <v>45</v>
      </c>
      <c r="B29" s="46">
        <v>1</v>
      </c>
    </row>
    <row r="30" spans="1:9" x14ac:dyDescent="0.25">
      <c r="A30" s="47" t="s">
        <v>65</v>
      </c>
      <c r="D30" s="46">
        <v>1</v>
      </c>
    </row>
    <row r="31" spans="1:9" x14ac:dyDescent="0.25">
      <c r="A31" s="47" t="s">
        <v>53</v>
      </c>
      <c r="B31" s="46">
        <v>1</v>
      </c>
    </row>
    <row r="32" spans="1:9" x14ac:dyDescent="0.25">
      <c r="A32" s="47" t="s">
        <v>73</v>
      </c>
      <c r="D32" s="46">
        <v>1</v>
      </c>
    </row>
    <row r="33" spans="1:13" x14ac:dyDescent="0.25">
      <c r="A33" s="47" t="s">
        <v>105</v>
      </c>
      <c r="C33" s="46">
        <v>1</v>
      </c>
    </row>
    <row r="34" spans="1:13" x14ac:dyDescent="0.25">
      <c r="A34" s="47" t="s">
        <v>81</v>
      </c>
      <c r="B34" s="46">
        <v>1</v>
      </c>
    </row>
    <row r="35" spans="1:13" x14ac:dyDescent="0.25">
      <c r="A35" s="47" t="s">
        <v>61</v>
      </c>
      <c r="B35" s="46">
        <v>1</v>
      </c>
    </row>
    <row r="36" spans="1:13" x14ac:dyDescent="0.25">
      <c r="A36" s="47" t="s">
        <v>89</v>
      </c>
      <c r="B36" s="46">
        <v>1</v>
      </c>
    </row>
    <row r="37" spans="1:13" x14ac:dyDescent="0.25">
      <c r="A37" s="47" t="s">
        <v>101</v>
      </c>
      <c r="C37" s="46">
        <v>1</v>
      </c>
    </row>
    <row r="38" spans="1:13" x14ac:dyDescent="0.25">
      <c r="A38" s="47" t="s">
        <v>113</v>
      </c>
      <c r="B38" s="46">
        <v>1</v>
      </c>
    </row>
    <row r="39" spans="1:13" x14ac:dyDescent="0.25">
      <c r="A39" s="47" t="s">
        <v>161</v>
      </c>
      <c r="B39" s="46">
        <v>1</v>
      </c>
    </row>
    <row r="40" spans="1:13" x14ac:dyDescent="0.25">
      <c r="A40" s="47" t="s">
        <v>121</v>
      </c>
      <c r="B40" s="46">
        <v>1</v>
      </c>
    </row>
    <row r="41" spans="1:13" x14ac:dyDescent="0.25">
      <c r="A41" s="47" t="s">
        <v>125</v>
      </c>
      <c r="B41" s="46">
        <v>1</v>
      </c>
    </row>
    <row r="42" spans="1:13" x14ac:dyDescent="0.25">
      <c r="A42" s="47" t="s">
        <v>133</v>
      </c>
      <c r="E42" s="46">
        <v>1</v>
      </c>
    </row>
    <row r="43" spans="1:13" x14ac:dyDescent="0.25">
      <c r="A43" s="47" t="s">
        <v>137</v>
      </c>
      <c r="B43" s="46">
        <v>1</v>
      </c>
      <c r="G43" s="46" t="s">
        <v>529</v>
      </c>
    </row>
    <row r="44" spans="1:13" x14ac:dyDescent="0.25">
      <c r="A44" s="47" t="s">
        <v>145</v>
      </c>
      <c r="B44" s="46">
        <v>1</v>
      </c>
      <c r="H44" s="46" t="s">
        <v>532</v>
      </c>
      <c r="I44" s="46" t="s">
        <v>531</v>
      </c>
      <c r="J44" s="46" t="s">
        <v>533</v>
      </c>
      <c r="K44" s="46" t="s">
        <v>530</v>
      </c>
      <c r="M44" s="46" t="s">
        <v>515</v>
      </c>
    </row>
    <row r="45" spans="1:13" x14ac:dyDescent="0.25">
      <c r="A45" s="47" t="s">
        <v>153</v>
      </c>
      <c r="B45" s="46">
        <v>1</v>
      </c>
      <c r="G45" s="46" t="s">
        <v>525</v>
      </c>
      <c r="H45" s="46">
        <v>14</v>
      </c>
      <c r="K45" s="46">
        <v>4</v>
      </c>
      <c r="M45" s="46">
        <f>SUM(H45:K45)</f>
        <v>18</v>
      </c>
    </row>
    <row r="46" spans="1:13" x14ac:dyDescent="0.25">
      <c r="A46" s="47" t="s">
        <v>157</v>
      </c>
      <c r="C46" s="46">
        <v>1</v>
      </c>
      <c r="G46" s="46" t="s">
        <v>526</v>
      </c>
      <c r="H46" s="46">
        <v>14</v>
      </c>
      <c r="I46" s="46">
        <v>6</v>
      </c>
      <c r="J46" s="46">
        <v>2</v>
      </c>
      <c r="K46" s="46">
        <v>1</v>
      </c>
      <c r="M46" s="46">
        <f>SUM(H46:K46)</f>
        <v>23</v>
      </c>
    </row>
    <row r="47" spans="1:13" x14ac:dyDescent="0.25">
      <c r="A47" s="47" t="s">
        <v>165</v>
      </c>
      <c r="B47" s="46">
        <v>1</v>
      </c>
      <c r="G47" s="46" t="s">
        <v>527</v>
      </c>
      <c r="H47" s="46">
        <v>5</v>
      </c>
      <c r="K47" s="46">
        <v>2</v>
      </c>
      <c r="M47" s="46">
        <f>SUM(H47:K47)</f>
        <v>7</v>
      </c>
    </row>
    <row r="48" spans="1:13" x14ac:dyDescent="0.25">
      <c r="A48" s="47" t="s">
        <v>169</v>
      </c>
      <c r="C48" s="46">
        <v>1</v>
      </c>
      <c r="G48" s="46" t="s">
        <v>528</v>
      </c>
      <c r="H48" s="46">
        <v>4</v>
      </c>
      <c r="I48" s="46">
        <v>1</v>
      </c>
      <c r="J48" s="46">
        <v>3</v>
      </c>
      <c r="K48" s="46">
        <v>1</v>
      </c>
      <c r="M48" s="46">
        <f>SUM(H48:K48)</f>
        <v>9</v>
      </c>
    </row>
    <row r="49" spans="1:17" x14ac:dyDescent="0.25">
      <c r="A49" s="47" t="s">
        <v>173</v>
      </c>
      <c r="B49" s="46">
        <v>1</v>
      </c>
      <c r="G49" s="46" t="s">
        <v>515</v>
      </c>
      <c r="H49" s="46">
        <f>SUM(H45:H48)</f>
        <v>37</v>
      </c>
      <c r="I49" s="46">
        <f t="shared" ref="I49:K49" si="0">SUM(I45:I48)</f>
        <v>7</v>
      </c>
      <c r="J49" s="46">
        <f t="shared" si="0"/>
        <v>5</v>
      </c>
      <c r="K49" s="46">
        <f t="shared" si="0"/>
        <v>8</v>
      </c>
    </row>
    <row r="50" spans="1:17" x14ac:dyDescent="0.25">
      <c r="A50" s="47" t="s">
        <v>176</v>
      </c>
      <c r="C50" s="46">
        <v>1</v>
      </c>
    </row>
    <row r="51" spans="1:17" x14ac:dyDescent="0.25">
      <c r="A51" s="47" t="s">
        <v>180</v>
      </c>
      <c r="C51" s="46">
        <v>1</v>
      </c>
    </row>
    <row r="52" spans="1:17" x14ac:dyDescent="0.25">
      <c r="A52" s="47" t="s">
        <v>290</v>
      </c>
      <c r="B52" s="46">
        <v>1</v>
      </c>
    </row>
    <row r="53" spans="1:17" x14ac:dyDescent="0.25">
      <c r="A53" s="47" t="s">
        <v>302</v>
      </c>
      <c r="C53" s="46">
        <v>1</v>
      </c>
    </row>
    <row r="54" spans="1:17" x14ac:dyDescent="0.25">
      <c r="A54" s="47" t="s">
        <v>306</v>
      </c>
      <c r="B54" s="46">
        <v>1</v>
      </c>
      <c r="Q54" s="46">
        <f>42/57</f>
        <v>0.73684210526315785</v>
      </c>
    </row>
    <row r="55" spans="1:17" x14ac:dyDescent="0.25">
      <c r="A55" s="47" t="s">
        <v>310</v>
      </c>
      <c r="D55" s="46">
        <v>1</v>
      </c>
    </row>
    <row r="56" spans="1:17" x14ac:dyDescent="0.25">
      <c r="A56" s="47" t="s">
        <v>321</v>
      </c>
      <c r="D56" s="46">
        <v>1</v>
      </c>
      <c r="Q56" s="46">
        <f>12/57</f>
        <v>0.21052631578947367</v>
      </c>
    </row>
    <row r="57" spans="1:17" x14ac:dyDescent="0.25">
      <c r="A57" s="47" t="s">
        <v>329</v>
      </c>
      <c r="B57" s="46">
        <v>1</v>
      </c>
    </row>
    <row r="58" spans="1:17" x14ac:dyDescent="0.25">
      <c r="A58" s="47" t="s">
        <v>337</v>
      </c>
      <c r="B58" s="46">
        <v>1</v>
      </c>
    </row>
    <row r="59" spans="1:17" x14ac:dyDescent="0.25">
      <c r="A59" s="47" t="s">
        <v>344</v>
      </c>
      <c r="E59" s="46">
        <v>1</v>
      </c>
    </row>
    <row r="60" spans="1:17" x14ac:dyDescent="0.25">
      <c r="A60" s="47" t="s">
        <v>348</v>
      </c>
      <c r="D60" s="46">
        <v>1</v>
      </c>
    </row>
    <row r="61" spans="1:17" x14ac:dyDescent="0.25">
      <c r="A61" s="47"/>
      <c r="B61" s="46">
        <v>43</v>
      </c>
      <c r="C61" s="46">
        <v>6</v>
      </c>
      <c r="D61" s="46">
        <v>4</v>
      </c>
      <c r="E61" s="46">
        <v>4</v>
      </c>
    </row>
    <row r="62" spans="1:17" x14ac:dyDescent="0.25">
      <c r="A62" s="47"/>
    </row>
    <row r="63" spans="1:17" x14ac:dyDescent="0.25">
      <c r="A63" s="47"/>
    </row>
    <row r="64" spans="1:17" x14ac:dyDescent="0.25">
      <c r="A64" s="47"/>
    </row>
    <row r="65" spans="1:1" x14ac:dyDescent="0.25">
      <c r="A65" s="47"/>
    </row>
    <row r="66" spans="1:1" x14ac:dyDescent="0.25">
      <c r="A66" s="47"/>
    </row>
    <row r="67" spans="1:1" x14ac:dyDescent="0.25">
      <c r="A67" s="47"/>
    </row>
    <row r="68" spans="1:1" x14ac:dyDescent="0.25">
      <c r="A68" s="47"/>
    </row>
    <row r="69" spans="1:1" x14ac:dyDescent="0.25">
      <c r="A69" s="47"/>
    </row>
    <row r="70" spans="1:1" x14ac:dyDescent="0.25">
      <c r="A70" s="47"/>
    </row>
    <row r="71" spans="1:1" x14ac:dyDescent="0.25">
      <c r="A71" s="47"/>
    </row>
    <row r="72" spans="1:1" x14ac:dyDescent="0.25">
      <c r="A72" s="47"/>
    </row>
    <row r="73" spans="1:1" x14ac:dyDescent="0.25">
      <c r="A73" s="47"/>
    </row>
    <row r="74" spans="1:1" x14ac:dyDescent="0.25">
      <c r="A74" s="47"/>
    </row>
    <row r="75" spans="1:1" x14ac:dyDescent="0.25">
      <c r="A75" s="47"/>
    </row>
    <row r="76" spans="1:1" x14ac:dyDescent="0.25">
      <c r="A76" s="47"/>
    </row>
    <row r="77" spans="1:1" x14ac:dyDescent="0.25">
      <c r="A77" s="47"/>
    </row>
    <row r="78" spans="1:1" x14ac:dyDescent="0.25">
      <c r="A78" s="47"/>
    </row>
    <row r="79" spans="1:1" x14ac:dyDescent="0.25">
      <c r="A79" s="47"/>
    </row>
    <row r="80" spans="1:1" x14ac:dyDescent="0.25">
      <c r="A80" s="47"/>
    </row>
    <row r="81" spans="1:1" x14ac:dyDescent="0.25">
      <c r="A81" s="47"/>
    </row>
    <row r="82" spans="1:1" x14ac:dyDescent="0.25">
      <c r="A82" s="47"/>
    </row>
    <row r="83" spans="1:1" x14ac:dyDescent="0.25">
      <c r="A83" s="47"/>
    </row>
    <row r="84" spans="1:1" x14ac:dyDescent="0.25">
      <c r="A84" s="47"/>
    </row>
    <row r="85" spans="1:1" x14ac:dyDescent="0.25">
      <c r="A85" s="47"/>
    </row>
    <row r="86" spans="1:1" x14ac:dyDescent="0.25">
      <c r="A86" s="47"/>
    </row>
    <row r="87" spans="1:1" x14ac:dyDescent="0.25">
      <c r="A87" s="47"/>
    </row>
    <row r="88" spans="1:1" x14ac:dyDescent="0.25">
      <c r="A88" s="47"/>
    </row>
    <row r="89" spans="1:1" x14ac:dyDescent="0.25">
      <c r="A89" s="47"/>
    </row>
    <row r="90" spans="1:1" x14ac:dyDescent="0.25">
      <c r="A90" s="47"/>
    </row>
    <row r="91" spans="1:1" x14ac:dyDescent="0.25">
      <c r="A91" s="47"/>
    </row>
    <row r="92" spans="1:1" x14ac:dyDescent="0.25">
      <c r="A92" s="47"/>
    </row>
  </sheetData>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7"/>
  <sheetViews>
    <sheetView zoomScale="85" zoomScaleNormal="85" workbookViewId="0">
      <selection activeCell="I170" sqref="I170"/>
    </sheetView>
  </sheetViews>
  <sheetFormatPr baseColWidth="10" defaultRowHeight="15" customHeight="1" x14ac:dyDescent="0.25"/>
  <cols>
    <col min="2" max="2" width="47.85546875" customWidth="1"/>
    <col min="3" max="3" width="35.5703125" customWidth="1"/>
    <col min="4" max="4" width="49.28515625" customWidth="1"/>
    <col min="9" max="9" width="63.28515625" customWidth="1"/>
    <col min="10" max="10" width="3.85546875" style="25" bestFit="1" customWidth="1"/>
    <col min="11" max="11" width="3.42578125" style="25" bestFit="1" customWidth="1"/>
    <col min="12" max="12" width="3.85546875" style="25" bestFit="1" customWidth="1"/>
    <col min="13" max="13" width="4.28515625" style="25" bestFit="1" customWidth="1"/>
  </cols>
  <sheetData>
    <row r="1" spans="1:13" ht="15" customHeight="1" x14ac:dyDescent="0.25">
      <c r="A1" s="6" t="s">
        <v>184</v>
      </c>
      <c r="B1" s="8" t="s">
        <v>186</v>
      </c>
      <c r="C1" s="6" t="s">
        <v>26</v>
      </c>
      <c r="I1" s="4" t="s">
        <v>382</v>
      </c>
    </row>
    <row r="2" spans="1:13" ht="15" customHeight="1" x14ac:dyDescent="0.25">
      <c r="A2" s="1" t="s">
        <v>188</v>
      </c>
      <c r="B2" s="2" t="s">
        <v>194</v>
      </c>
      <c r="C2" s="1" t="s">
        <v>6</v>
      </c>
      <c r="D2" s="3" t="s">
        <v>360</v>
      </c>
      <c r="I2" s="23" t="s">
        <v>423</v>
      </c>
      <c r="J2" s="26" t="s">
        <v>419</v>
      </c>
      <c r="K2" s="26" t="s">
        <v>417</v>
      </c>
      <c r="L2" s="26" t="s">
        <v>418</v>
      </c>
      <c r="M2" s="26" t="s">
        <v>420</v>
      </c>
    </row>
    <row r="3" spans="1:13" ht="15" customHeight="1" x14ac:dyDescent="0.25">
      <c r="A3" s="1" t="s">
        <v>188</v>
      </c>
      <c r="B3" s="2" t="s">
        <v>190</v>
      </c>
      <c r="C3" s="1" t="s">
        <v>26</v>
      </c>
      <c r="I3" s="11" t="s">
        <v>367</v>
      </c>
      <c r="J3" s="25">
        <f t="shared" ref="J3:J19" si="0">COUNTIF($A$1:$H$27,I3)</f>
        <v>0</v>
      </c>
      <c r="K3" s="25">
        <f t="shared" ref="K3:K19" si="1">COUNTIF($A$29:$H$38,I3)</f>
        <v>0</v>
      </c>
      <c r="L3" s="25">
        <f t="shared" ref="L3:L19" si="2">COUNTIF($A$39:$H$73,I3)</f>
        <v>1</v>
      </c>
      <c r="M3" s="25">
        <f>COUNTIF($A$74:$H$91,I3)</f>
        <v>0</v>
      </c>
    </row>
    <row r="4" spans="1:13" ht="15" customHeight="1" x14ac:dyDescent="0.25">
      <c r="A4" s="1" t="s">
        <v>196</v>
      </c>
      <c r="B4" s="2" t="s">
        <v>198</v>
      </c>
      <c r="C4" s="1" t="s">
        <v>114</v>
      </c>
      <c r="D4" s="5" t="s">
        <v>370</v>
      </c>
      <c r="I4" s="13" t="s">
        <v>363</v>
      </c>
      <c r="J4" s="25">
        <f t="shared" si="0"/>
        <v>0</v>
      </c>
      <c r="K4" s="25">
        <f t="shared" si="1"/>
        <v>0</v>
      </c>
      <c r="L4" s="25">
        <f t="shared" si="2"/>
        <v>1</v>
      </c>
      <c r="M4" s="25">
        <f>COUNTIF($A$74:$H$91,I4)</f>
        <v>0</v>
      </c>
    </row>
    <row r="5" spans="1:13" ht="15" customHeight="1" x14ac:dyDescent="0.25">
      <c r="A5" s="1" t="s">
        <v>196</v>
      </c>
      <c r="B5" s="2" t="s">
        <v>198</v>
      </c>
      <c r="C5" s="1" t="s">
        <v>26</v>
      </c>
      <c r="I5" s="12" t="s">
        <v>378</v>
      </c>
      <c r="J5" s="25">
        <f t="shared" si="0"/>
        <v>3</v>
      </c>
      <c r="K5" s="25">
        <f t="shared" si="1"/>
        <v>1</v>
      </c>
      <c r="L5" s="25">
        <f t="shared" si="2"/>
        <v>4</v>
      </c>
      <c r="M5" s="25">
        <f>COUNTIF($A$74:$H$91,I5)</f>
        <v>1</v>
      </c>
    </row>
    <row r="6" spans="1:13" ht="15" customHeight="1" x14ac:dyDescent="0.25">
      <c r="A6" s="1" t="s">
        <v>204</v>
      </c>
      <c r="B6" s="2" t="s">
        <v>206</v>
      </c>
      <c r="C6" s="1" t="s">
        <v>54</v>
      </c>
      <c r="D6" s="5" t="s">
        <v>378</v>
      </c>
      <c r="I6" s="13" t="s">
        <v>364</v>
      </c>
      <c r="J6" s="25">
        <f t="shared" si="0"/>
        <v>3</v>
      </c>
      <c r="K6" s="25">
        <f t="shared" si="1"/>
        <v>2</v>
      </c>
      <c r="L6" s="25">
        <f t="shared" si="2"/>
        <v>6</v>
      </c>
      <c r="M6" s="25">
        <f>COUNTIF($A$74:$H$91,I6)</f>
        <v>3</v>
      </c>
    </row>
    <row r="7" spans="1:13" ht="15" customHeight="1" x14ac:dyDescent="0.25">
      <c r="A7" s="1" t="s">
        <v>204</v>
      </c>
      <c r="B7" s="2" t="s">
        <v>206</v>
      </c>
      <c r="C7" s="1" t="s">
        <v>6</v>
      </c>
      <c r="D7" s="3" t="s">
        <v>362</v>
      </c>
      <c r="I7" s="12" t="s">
        <v>379</v>
      </c>
      <c r="J7" s="25">
        <f t="shared" si="0"/>
        <v>6</v>
      </c>
      <c r="K7" s="25">
        <f t="shared" si="1"/>
        <v>1</v>
      </c>
      <c r="L7" s="25">
        <f t="shared" si="2"/>
        <v>6</v>
      </c>
      <c r="M7" s="25">
        <v>4</v>
      </c>
    </row>
    <row r="8" spans="1:13" ht="15" customHeight="1" x14ac:dyDescent="0.25">
      <c r="A8" s="1" t="s">
        <v>212</v>
      </c>
      <c r="B8" s="2" t="s">
        <v>214</v>
      </c>
      <c r="C8" s="1" t="s">
        <v>126</v>
      </c>
      <c r="D8" s="5" t="s">
        <v>379</v>
      </c>
      <c r="I8" s="12" t="s">
        <v>446</v>
      </c>
      <c r="J8" s="25">
        <f t="shared" si="0"/>
        <v>0</v>
      </c>
      <c r="K8" s="25">
        <f t="shared" si="1"/>
        <v>0</v>
      </c>
      <c r="L8" s="25">
        <f t="shared" si="2"/>
        <v>0</v>
      </c>
      <c r="M8" s="25">
        <v>1</v>
      </c>
    </row>
    <row r="9" spans="1:13" ht="15" customHeight="1" x14ac:dyDescent="0.25">
      <c r="A9" s="1" t="s">
        <v>216</v>
      </c>
      <c r="B9" s="2" t="s">
        <v>217</v>
      </c>
      <c r="C9" s="10" t="s">
        <v>380</v>
      </c>
      <c r="D9" s="3" t="s">
        <v>362</v>
      </c>
      <c r="I9" s="12" t="s">
        <v>360</v>
      </c>
      <c r="J9" s="25">
        <f t="shared" si="0"/>
        <v>7</v>
      </c>
      <c r="K9" s="25">
        <f t="shared" si="1"/>
        <v>2</v>
      </c>
      <c r="L9" s="25">
        <f t="shared" si="2"/>
        <v>7</v>
      </c>
      <c r="M9" s="25">
        <f t="shared" ref="M9:M19" si="3">COUNTIF($A$74:$H$91,I9)</f>
        <v>0</v>
      </c>
    </row>
    <row r="10" spans="1:13" ht="15" customHeight="1" x14ac:dyDescent="0.25">
      <c r="A10" s="1" t="s">
        <v>219</v>
      </c>
      <c r="B10" s="2" t="s">
        <v>225</v>
      </c>
      <c r="C10" s="1" t="s">
        <v>10</v>
      </c>
      <c r="D10" s="5" t="s">
        <v>378</v>
      </c>
      <c r="I10" s="13" t="s">
        <v>365</v>
      </c>
      <c r="J10" s="25">
        <f t="shared" si="0"/>
        <v>0</v>
      </c>
      <c r="K10" s="25">
        <f t="shared" si="1"/>
        <v>0</v>
      </c>
      <c r="L10" s="25">
        <f t="shared" si="2"/>
        <v>1</v>
      </c>
      <c r="M10" s="25">
        <f t="shared" si="3"/>
        <v>1</v>
      </c>
    </row>
    <row r="11" spans="1:13" ht="15" customHeight="1" x14ac:dyDescent="0.25">
      <c r="A11" s="1" t="s">
        <v>219</v>
      </c>
      <c r="B11" s="2" t="s">
        <v>221</v>
      </c>
      <c r="C11" s="1" t="s">
        <v>6</v>
      </c>
      <c r="D11" s="3" t="s">
        <v>360</v>
      </c>
      <c r="I11" s="13" t="s">
        <v>366</v>
      </c>
      <c r="J11" s="25">
        <f t="shared" si="0"/>
        <v>2</v>
      </c>
      <c r="K11" s="25">
        <f t="shared" si="1"/>
        <v>0</v>
      </c>
      <c r="L11" s="25">
        <f t="shared" si="2"/>
        <v>0</v>
      </c>
      <c r="M11" s="25">
        <f t="shared" si="3"/>
        <v>0</v>
      </c>
    </row>
    <row r="12" spans="1:13" ht="15" customHeight="1" x14ac:dyDescent="0.25">
      <c r="A12" s="1" t="s">
        <v>227</v>
      </c>
      <c r="B12" s="2" t="s">
        <v>228</v>
      </c>
      <c r="C12" s="10" t="s">
        <v>380</v>
      </c>
      <c r="D12" s="3" t="s">
        <v>362</v>
      </c>
      <c r="I12" s="13" t="s">
        <v>362</v>
      </c>
      <c r="J12" s="25">
        <f t="shared" si="0"/>
        <v>3</v>
      </c>
      <c r="K12" s="25">
        <f t="shared" si="1"/>
        <v>0</v>
      </c>
      <c r="L12" s="25">
        <f t="shared" si="2"/>
        <v>0</v>
      </c>
      <c r="M12" s="25">
        <f t="shared" si="3"/>
        <v>0</v>
      </c>
    </row>
    <row r="13" spans="1:13" ht="15" customHeight="1" x14ac:dyDescent="0.25">
      <c r="A13" s="1" t="s">
        <v>230</v>
      </c>
      <c r="B13" s="2" t="s">
        <v>236</v>
      </c>
      <c r="C13" s="1" t="s">
        <v>10</v>
      </c>
      <c r="D13" s="5" t="s">
        <v>378</v>
      </c>
      <c r="I13" s="13" t="s">
        <v>361</v>
      </c>
      <c r="J13" s="25">
        <f t="shared" si="0"/>
        <v>0</v>
      </c>
      <c r="K13" s="25">
        <f t="shared" si="1"/>
        <v>0</v>
      </c>
      <c r="L13" s="25">
        <f t="shared" si="2"/>
        <v>1</v>
      </c>
      <c r="M13" s="25">
        <f t="shared" si="3"/>
        <v>0</v>
      </c>
    </row>
    <row r="14" spans="1:13" ht="15" customHeight="1" x14ac:dyDescent="0.25">
      <c r="A14" s="1" t="s">
        <v>230</v>
      </c>
      <c r="B14" s="2" t="s">
        <v>232</v>
      </c>
      <c r="C14" s="1" t="s">
        <v>6</v>
      </c>
      <c r="D14" s="3" t="s">
        <v>360</v>
      </c>
      <c r="I14" s="34" t="s">
        <v>359</v>
      </c>
      <c r="J14" s="35">
        <f t="shared" si="0"/>
        <v>0</v>
      </c>
      <c r="K14" s="35">
        <f t="shared" si="1"/>
        <v>0</v>
      </c>
      <c r="L14" s="35">
        <f t="shared" si="2"/>
        <v>8</v>
      </c>
      <c r="M14" s="35">
        <f t="shared" si="3"/>
        <v>4</v>
      </c>
    </row>
    <row r="15" spans="1:13" ht="15" customHeight="1" x14ac:dyDescent="0.25">
      <c r="A15" s="1" t="s">
        <v>238</v>
      </c>
      <c r="B15" s="2" t="s">
        <v>240</v>
      </c>
      <c r="C15" s="1" t="s">
        <v>42</v>
      </c>
      <c r="D15" s="3" t="s">
        <v>364</v>
      </c>
      <c r="E15" s="5" t="s">
        <v>379</v>
      </c>
      <c r="I15" s="13" t="s">
        <v>359</v>
      </c>
      <c r="J15" s="25">
        <f t="shared" si="0"/>
        <v>0</v>
      </c>
      <c r="K15" s="25">
        <f t="shared" si="1"/>
        <v>0</v>
      </c>
      <c r="L15" s="25">
        <f t="shared" si="2"/>
        <v>8</v>
      </c>
      <c r="M15" s="25">
        <f t="shared" si="3"/>
        <v>4</v>
      </c>
    </row>
    <row r="16" spans="1:13" ht="15" customHeight="1" x14ac:dyDescent="0.25">
      <c r="A16" s="1" t="s">
        <v>238</v>
      </c>
      <c r="B16" s="2" t="s">
        <v>244</v>
      </c>
      <c r="C16" s="1" t="s">
        <v>6</v>
      </c>
      <c r="D16" s="3" t="s">
        <v>360</v>
      </c>
      <c r="I16" s="12" t="s">
        <v>373</v>
      </c>
      <c r="J16" s="25">
        <f t="shared" si="0"/>
        <v>1</v>
      </c>
      <c r="K16" s="25">
        <f t="shared" si="1"/>
        <v>0</v>
      </c>
      <c r="L16" s="25">
        <f t="shared" si="2"/>
        <v>0</v>
      </c>
      <c r="M16" s="25">
        <f t="shared" si="3"/>
        <v>3</v>
      </c>
    </row>
    <row r="17" spans="1:13" ht="15" customHeight="1" x14ac:dyDescent="0.25">
      <c r="A17" s="1" t="s">
        <v>246</v>
      </c>
      <c r="B17" s="2" t="s">
        <v>248</v>
      </c>
      <c r="C17" s="1" t="s">
        <v>6</v>
      </c>
      <c r="D17" s="3" t="s">
        <v>360</v>
      </c>
      <c r="I17" s="12" t="s">
        <v>372</v>
      </c>
      <c r="J17" s="25">
        <f t="shared" si="0"/>
        <v>0</v>
      </c>
      <c r="K17" s="25">
        <f t="shared" si="1"/>
        <v>1</v>
      </c>
      <c r="L17" s="25">
        <f t="shared" si="2"/>
        <v>0</v>
      </c>
      <c r="M17" s="25">
        <f t="shared" si="3"/>
        <v>0</v>
      </c>
    </row>
    <row r="18" spans="1:13" ht="15" customHeight="1" x14ac:dyDescent="0.25">
      <c r="A18" s="1" t="s">
        <v>250</v>
      </c>
      <c r="B18" s="2" t="s">
        <v>256</v>
      </c>
      <c r="C18" s="1" t="s">
        <v>126</v>
      </c>
      <c r="D18" s="5" t="s">
        <v>379</v>
      </c>
      <c r="I18" s="12" t="s">
        <v>369</v>
      </c>
      <c r="J18" s="25">
        <f t="shared" si="0"/>
        <v>1</v>
      </c>
      <c r="K18" s="25">
        <f t="shared" si="1"/>
        <v>0</v>
      </c>
      <c r="L18" s="25">
        <f t="shared" si="2"/>
        <v>3</v>
      </c>
      <c r="M18" s="25">
        <f t="shared" si="3"/>
        <v>2</v>
      </c>
    </row>
    <row r="19" spans="1:13" ht="15" customHeight="1" x14ac:dyDescent="0.25">
      <c r="A19" s="1" t="s">
        <v>250</v>
      </c>
      <c r="B19" s="2" t="s">
        <v>252</v>
      </c>
      <c r="C19" s="1" t="s">
        <v>251</v>
      </c>
      <c r="D19" s="3" t="s">
        <v>366</v>
      </c>
      <c r="I19" s="12" t="s">
        <v>370</v>
      </c>
      <c r="J19" s="25">
        <f t="shared" si="0"/>
        <v>1</v>
      </c>
      <c r="K19" s="25">
        <f t="shared" si="1"/>
        <v>0</v>
      </c>
      <c r="L19" s="25">
        <f t="shared" si="2"/>
        <v>1</v>
      </c>
      <c r="M19" s="25">
        <f t="shared" si="3"/>
        <v>1</v>
      </c>
    </row>
    <row r="20" spans="1:13" ht="15" customHeight="1" x14ac:dyDescent="0.25">
      <c r="A20" s="1" t="s">
        <v>258</v>
      </c>
      <c r="B20" s="2" t="s">
        <v>260</v>
      </c>
      <c r="C20" s="1" t="s">
        <v>6</v>
      </c>
      <c r="D20" s="3" t="s">
        <v>360</v>
      </c>
    </row>
    <row r="21" spans="1:13" ht="15" customHeight="1" x14ac:dyDescent="0.25">
      <c r="A21" s="1" t="s">
        <v>262</v>
      </c>
      <c r="B21" s="2" t="s">
        <v>264</v>
      </c>
      <c r="C21" s="1" t="s">
        <v>251</v>
      </c>
      <c r="D21" s="3" t="s">
        <v>366</v>
      </c>
      <c r="I21" s="13" t="s">
        <v>368</v>
      </c>
      <c r="J21" s="25">
        <f>COUNTIF($A$1:$H$27,I21)</f>
        <v>0</v>
      </c>
      <c r="K21" s="25">
        <f>COUNTIF($A$29:$H$38,I21)</f>
        <v>0</v>
      </c>
      <c r="L21" s="25">
        <f t="shared" ref="L21" si="4">COUNTIF($A$39:$H$73,I21)</f>
        <v>0</v>
      </c>
      <c r="M21" s="25">
        <f>COUNTIF($A$74:$H$91,I21)</f>
        <v>2</v>
      </c>
    </row>
    <row r="22" spans="1:13" ht="15" customHeight="1" x14ac:dyDescent="0.25">
      <c r="A22" s="1" t="s">
        <v>266</v>
      </c>
      <c r="B22" s="2" t="s">
        <v>268</v>
      </c>
      <c r="C22" s="1" t="s">
        <v>26</v>
      </c>
      <c r="I22" s="12" t="s">
        <v>371</v>
      </c>
      <c r="J22" s="25">
        <f>COUNTIF($A$1:$H$27,I22)</f>
        <v>0</v>
      </c>
      <c r="K22" s="25">
        <f>COUNTIF($A$29:$H$38,I22)</f>
        <v>2</v>
      </c>
      <c r="L22" s="25">
        <f>COUNTIF($A$39:$H$73,I22)</f>
        <v>0</v>
      </c>
      <c r="M22" s="25">
        <f>COUNTIF($A$74:$H$91,I22)</f>
        <v>0</v>
      </c>
    </row>
    <row r="23" spans="1:13" ht="15" customHeight="1" x14ac:dyDescent="0.25">
      <c r="A23" s="1" t="s">
        <v>270</v>
      </c>
      <c r="B23" s="2" t="s">
        <v>272</v>
      </c>
      <c r="C23" s="1" t="s">
        <v>126</v>
      </c>
      <c r="D23" s="5" t="s">
        <v>379</v>
      </c>
      <c r="I23" s="12" t="s">
        <v>393</v>
      </c>
      <c r="J23" s="25">
        <f>COUNTIF($A$1:$H$27,I23)</f>
        <v>0</v>
      </c>
      <c r="K23" s="25">
        <f>COUNTIF($A$29:$H$38,I23)</f>
        <v>0</v>
      </c>
      <c r="L23" s="25">
        <f>COUNTIF($A$39:$H$73,I23)</f>
        <v>0</v>
      </c>
      <c r="M23" s="25">
        <f>COUNTIF($A$74:$H$91,I23)</f>
        <v>1</v>
      </c>
    </row>
    <row r="24" spans="1:13" ht="15" customHeight="1" x14ac:dyDescent="0.25">
      <c r="A24" s="1" t="s">
        <v>274</v>
      </c>
      <c r="B24" s="2" t="s">
        <v>276</v>
      </c>
      <c r="C24" s="1" t="s">
        <v>279</v>
      </c>
      <c r="D24" s="5" t="s">
        <v>373</v>
      </c>
      <c r="E24" s="5" t="s">
        <v>377</v>
      </c>
      <c r="F24" s="3" t="s">
        <v>364</v>
      </c>
      <c r="G24" s="5" t="s">
        <v>379</v>
      </c>
    </row>
    <row r="25" spans="1:13" ht="15" customHeight="1" x14ac:dyDescent="0.25">
      <c r="A25" s="1" t="s">
        <v>274</v>
      </c>
      <c r="B25" s="2" t="s">
        <v>284</v>
      </c>
      <c r="C25" s="1" t="s">
        <v>118</v>
      </c>
      <c r="D25" s="3" t="s">
        <v>364</v>
      </c>
      <c r="E25" s="5" t="s">
        <v>379</v>
      </c>
    </row>
    <row r="26" spans="1:13" ht="15" customHeight="1" x14ac:dyDescent="0.25">
      <c r="A26" s="1" t="s">
        <v>274</v>
      </c>
      <c r="B26" s="2" t="s">
        <v>276</v>
      </c>
      <c r="C26" s="1" t="s">
        <v>82</v>
      </c>
      <c r="D26" s="5" t="s">
        <v>369</v>
      </c>
      <c r="J26" s="25">
        <v>18</v>
      </c>
      <c r="K26" s="25">
        <v>7</v>
      </c>
      <c r="L26" s="25">
        <v>23</v>
      </c>
      <c r="M26" s="25">
        <v>9</v>
      </c>
    </row>
    <row r="27" spans="1:13" ht="15" customHeight="1" x14ac:dyDescent="0.25">
      <c r="A27" s="1" t="s">
        <v>286</v>
      </c>
      <c r="B27" s="2" t="s">
        <v>288</v>
      </c>
      <c r="C27" s="1" t="s">
        <v>6</v>
      </c>
      <c r="D27" s="3" t="s">
        <v>360</v>
      </c>
      <c r="I27" s="23" t="s">
        <v>421</v>
      </c>
      <c r="J27" s="26" t="s">
        <v>419</v>
      </c>
      <c r="K27" s="26" t="s">
        <v>417</v>
      </c>
      <c r="L27" s="26" t="s">
        <v>418</v>
      </c>
      <c r="M27" s="26" t="s">
        <v>420</v>
      </c>
    </row>
    <row r="28" spans="1:13" ht="15" customHeight="1" x14ac:dyDescent="0.25">
      <c r="A28" s="7" t="s">
        <v>1</v>
      </c>
      <c r="B28" s="9" t="s">
        <v>3</v>
      </c>
      <c r="C28" s="7" t="s">
        <v>2</v>
      </c>
      <c r="I28" s="15" t="s">
        <v>384</v>
      </c>
    </row>
    <row r="29" spans="1:13" ht="15" customHeight="1" x14ac:dyDescent="0.25">
      <c r="A29" s="1" t="s">
        <v>5</v>
      </c>
      <c r="B29" s="2" t="s">
        <v>11</v>
      </c>
      <c r="C29" s="1" t="s">
        <v>10</v>
      </c>
      <c r="D29" s="5" t="s">
        <v>378</v>
      </c>
      <c r="I29" s="4" t="s">
        <v>398</v>
      </c>
      <c r="J29" s="25">
        <f>J15</f>
        <v>0</v>
      </c>
      <c r="K29" s="25">
        <f>K15</f>
        <v>0</v>
      </c>
      <c r="L29" s="25">
        <f t="shared" ref="L29" si="5">L15</f>
        <v>8</v>
      </c>
      <c r="M29" s="25">
        <f>M15</f>
        <v>4</v>
      </c>
    </row>
    <row r="30" spans="1:13" ht="15" customHeight="1" x14ac:dyDescent="0.25">
      <c r="A30" s="1" t="s">
        <v>5</v>
      </c>
      <c r="B30" s="2" t="s">
        <v>7</v>
      </c>
      <c r="C30" s="1" t="s">
        <v>6</v>
      </c>
      <c r="D30" s="3" t="s">
        <v>360</v>
      </c>
      <c r="I30" s="4" t="s">
        <v>386</v>
      </c>
      <c r="J30" s="25">
        <f>J18</f>
        <v>1</v>
      </c>
      <c r="K30" s="25">
        <f>K18</f>
        <v>0</v>
      </c>
      <c r="L30" s="25">
        <f t="shared" ref="L30" si="6">L18</f>
        <v>3</v>
      </c>
      <c r="M30" s="25">
        <f>M18</f>
        <v>2</v>
      </c>
    </row>
    <row r="31" spans="1:13" ht="15" customHeight="1" x14ac:dyDescent="0.25">
      <c r="A31" s="1" t="s">
        <v>13</v>
      </c>
      <c r="B31" s="2" t="s">
        <v>19</v>
      </c>
      <c r="C31" s="1" t="s">
        <v>6</v>
      </c>
      <c r="D31" s="3" t="s">
        <v>360</v>
      </c>
      <c r="I31" s="4" t="s">
        <v>385</v>
      </c>
      <c r="J31" s="25">
        <f>J16</f>
        <v>1</v>
      </c>
      <c r="K31" s="25">
        <f>K16</f>
        <v>0</v>
      </c>
      <c r="L31" s="25">
        <f t="shared" ref="L31" si="7">L16</f>
        <v>0</v>
      </c>
      <c r="M31" s="25">
        <f>M16</f>
        <v>3</v>
      </c>
    </row>
    <row r="32" spans="1:13" ht="15" customHeight="1" x14ac:dyDescent="0.25">
      <c r="A32" s="1" t="s">
        <v>13</v>
      </c>
      <c r="B32" s="2" t="s">
        <v>15</v>
      </c>
      <c r="C32" s="1" t="s">
        <v>14</v>
      </c>
      <c r="D32" s="5" t="s">
        <v>371</v>
      </c>
      <c r="I32" s="4" t="s">
        <v>387</v>
      </c>
      <c r="J32" s="25">
        <f>J19</f>
        <v>1</v>
      </c>
      <c r="K32" s="25">
        <f>K19</f>
        <v>0</v>
      </c>
      <c r="L32" s="25">
        <f t="shared" ref="L32" si="8">L19</f>
        <v>1</v>
      </c>
      <c r="M32" s="25">
        <f>M19</f>
        <v>1</v>
      </c>
    </row>
    <row r="33" spans="1:18" ht="15" customHeight="1" x14ac:dyDescent="0.25">
      <c r="A33" s="1" t="s">
        <v>21</v>
      </c>
      <c r="B33" s="2" t="s">
        <v>23</v>
      </c>
      <c r="C33" s="1" t="s">
        <v>22</v>
      </c>
      <c r="D33" s="3" t="s">
        <v>364</v>
      </c>
      <c r="I33" s="4" t="s">
        <v>30</v>
      </c>
      <c r="J33" s="25">
        <f>J17</f>
        <v>0</v>
      </c>
      <c r="K33" s="25">
        <f>K17</f>
        <v>1</v>
      </c>
      <c r="L33" s="25">
        <f t="shared" ref="L33" si="9">L17</f>
        <v>0</v>
      </c>
      <c r="M33" s="25">
        <f>M17</f>
        <v>0</v>
      </c>
    </row>
    <row r="34" spans="1:18" ht="15" customHeight="1" x14ac:dyDescent="0.25">
      <c r="A34" s="1" t="s">
        <v>25</v>
      </c>
      <c r="B34" s="2" t="s">
        <v>27</v>
      </c>
      <c r="C34" s="1" t="s">
        <v>26</v>
      </c>
    </row>
    <row r="35" spans="1:18" ht="15" customHeight="1" x14ac:dyDescent="0.25">
      <c r="A35" s="1" t="s">
        <v>29</v>
      </c>
      <c r="B35" s="2" t="s">
        <v>31</v>
      </c>
      <c r="C35" s="1" t="s">
        <v>30</v>
      </c>
      <c r="D35" s="5" t="s">
        <v>372</v>
      </c>
      <c r="I35" s="15" t="s">
        <v>388</v>
      </c>
    </row>
    <row r="36" spans="1:18" ht="15" customHeight="1" x14ac:dyDescent="0.25">
      <c r="A36" s="1" t="s">
        <v>29</v>
      </c>
      <c r="B36" s="2" t="s">
        <v>35</v>
      </c>
      <c r="C36" s="1" t="s">
        <v>14</v>
      </c>
      <c r="D36" s="5" t="s">
        <v>371</v>
      </c>
      <c r="I36" s="4" t="s">
        <v>389</v>
      </c>
      <c r="J36" s="25">
        <f>J3</f>
        <v>0</v>
      </c>
      <c r="K36" s="25">
        <f>K3</f>
        <v>0</v>
      </c>
      <c r="L36" s="25">
        <f>L3</f>
        <v>1</v>
      </c>
      <c r="M36" s="25">
        <f>M3</f>
        <v>0</v>
      </c>
    </row>
    <row r="37" spans="1:18" ht="15" customHeight="1" x14ac:dyDescent="0.25">
      <c r="A37" s="1" t="s">
        <v>37</v>
      </c>
      <c r="B37" s="2" t="s">
        <v>39</v>
      </c>
      <c r="C37" s="1" t="s">
        <v>26</v>
      </c>
      <c r="I37" s="4" t="s">
        <v>392</v>
      </c>
      <c r="J37" s="25">
        <f>SUM(J4:J5)</f>
        <v>3</v>
      </c>
      <c r="K37" s="25">
        <f>SUM(K4:K5)</f>
        <v>1</v>
      </c>
      <c r="L37" s="25">
        <f>SUM(L4:L5)</f>
        <v>5</v>
      </c>
      <c r="M37" s="25">
        <f>SUM(M4:M5)</f>
        <v>1</v>
      </c>
    </row>
    <row r="38" spans="1:18" ht="15" customHeight="1" x14ac:dyDescent="0.25">
      <c r="A38" s="1" t="s">
        <v>41</v>
      </c>
      <c r="B38" s="2" t="s">
        <v>43</v>
      </c>
      <c r="C38" s="1" t="s">
        <v>42</v>
      </c>
      <c r="D38" s="3" t="s">
        <v>364</v>
      </c>
      <c r="E38" s="5" t="s">
        <v>379</v>
      </c>
      <c r="I38" s="4" t="s">
        <v>391</v>
      </c>
      <c r="J38" s="25">
        <f>SUM(J6:J14)</f>
        <v>21</v>
      </c>
      <c r="K38" s="25">
        <f>SUM(K6:K14)</f>
        <v>5</v>
      </c>
      <c r="L38" s="25">
        <f>SUM(L6:L14)</f>
        <v>29</v>
      </c>
      <c r="M38" s="25">
        <f>SUM(M6:M14)</f>
        <v>13</v>
      </c>
      <c r="O38">
        <v>24</v>
      </c>
      <c r="P38">
        <v>8</v>
      </c>
      <c r="Q38">
        <v>27</v>
      </c>
      <c r="R38">
        <v>13</v>
      </c>
    </row>
    <row r="39" spans="1:18" ht="15" customHeight="1" x14ac:dyDescent="0.25">
      <c r="A39" s="1" t="s">
        <v>45</v>
      </c>
      <c r="B39" s="2" t="s">
        <v>47</v>
      </c>
      <c r="C39" s="1" t="s">
        <v>10</v>
      </c>
      <c r="D39" s="5" t="s">
        <v>378</v>
      </c>
      <c r="I39" s="4" t="s">
        <v>422</v>
      </c>
      <c r="J39" s="25">
        <f>SUM(J21:J22)</f>
        <v>0</v>
      </c>
      <c r="K39" s="25">
        <f>SUM(K21:K22)</f>
        <v>2</v>
      </c>
      <c r="L39" s="25">
        <f t="shared" ref="L39" si="10">SUM(L21:L22)</f>
        <v>0</v>
      </c>
      <c r="M39" s="25">
        <f>SUM(M21:M22)</f>
        <v>2</v>
      </c>
    </row>
    <row r="40" spans="1:18" ht="15" customHeight="1" x14ac:dyDescent="0.25">
      <c r="A40" s="1" t="s">
        <v>45</v>
      </c>
      <c r="B40" s="2" t="s">
        <v>47</v>
      </c>
      <c r="C40" s="1" t="s">
        <v>6</v>
      </c>
      <c r="D40" s="3" t="s">
        <v>360</v>
      </c>
      <c r="I40" s="4" t="s">
        <v>390</v>
      </c>
      <c r="J40" s="25">
        <f>J23</f>
        <v>0</v>
      </c>
      <c r="K40" s="25">
        <f>K23</f>
        <v>0</v>
      </c>
      <c r="L40" s="25">
        <f t="shared" ref="L40" si="11">L23</f>
        <v>0</v>
      </c>
      <c r="M40" s="25">
        <f>M23</f>
        <v>1</v>
      </c>
    </row>
    <row r="41" spans="1:18" ht="15" customHeight="1" x14ac:dyDescent="0.25">
      <c r="A41" s="1" t="s">
        <v>65</v>
      </c>
      <c r="B41" s="2" t="s">
        <v>67</v>
      </c>
      <c r="C41" s="1" t="s">
        <v>66</v>
      </c>
      <c r="D41" s="3" t="s">
        <v>359</v>
      </c>
    </row>
    <row r="42" spans="1:18" ht="15" customHeight="1" x14ac:dyDescent="0.25">
      <c r="A42" s="1" t="s">
        <v>65</v>
      </c>
      <c r="B42" s="2" t="s">
        <v>71</v>
      </c>
      <c r="C42" s="1" t="s">
        <v>6</v>
      </c>
      <c r="D42" s="3" t="s">
        <v>360</v>
      </c>
      <c r="I42" s="23" t="s">
        <v>424</v>
      </c>
    </row>
    <row r="43" spans="1:18" ht="15" customHeight="1" x14ac:dyDescent="0.25">
      <c r="A43" s="1" t="s">
        <v>53</v>
      </c>
      <c r="B43" s="2" t="s">
        <v>59</v>
      </c>
      <c r="C43" s="1" t="s">
        <v>22</v>
      </c>
      <c r="D43" s="5" t="s">
        <v>378</v>
      </c>
      <c r="I43" s="15" t="s">
        <v>384</v>
      </c>
      <c r="J43" s="26" t="s">
        <v>419</v>
      </c>
      <c r="K43" s="26" t="s">
        <v>417</v>
      </c>
      <c r="L43" s="26" t="s">
        <v>418</v>
      </c>
      <c r="M43" s="26" t="s">
        <v>420</v>
      </c>
      <c r="O43" s="4" t="s">
        <v>442</v>
      </c>
    </row>
    <row r="44" spans="1:18" ht="15" customHeight="1" x14ac:dyDescent="0.25">
      <c r="A44" s="1" t="s">
        <v>53</v>
      </c>
      <c r="B44" s="2" t="s">
        <v>55</v>
      </c>
      <c r="C44" s="1" t="s">
        <v>54</v>
      </c>
      <c r="D44" s="5" t="s">
        <v>378</v>
      </c>
      <c r="I44" s="4" t="s">
        <v>398</v>
      </c>
      <c r="J44" s="27">
        <f>(J29/$J$26)*100</f>
        <v>0</v>
      </c>
      <c r="K44" s="27">
        <f>(K29/$K$26)*100</f>
        <v>0</v>
      </c>
      <c r="L44" s="27">
        <f>(L29/$L$26)*100</f>
        <v>34.782608695652172</v>
      </c>
      <c r="M44" s="27">
        <f>(M29/$M$26)*100</f>
        <v>44.444444444444443</v>
      </c>
    </row>
    <row r="45" spans="1:18" ht="15" customHeight="1" x14ac:dyDescent="0.25">
      <c r="A45" s="1" t="s">
        <v>73</v>
      </c>
      <c r="B45" s="2" t="s">
        <v>75</v>
      </c>
      <c r="C45" s="1" t="s">
        <v>66</v>
      </c>
      <c r="D45" s="3" t="s">
        <v>359</v>
      </c>
      <c r="I45" s="4" t="s">
        <v>386</v>
      </c>
      <c r="J45" s="27">
        <f t="shared" ref="J45:J55" si="12">(J30/$J$26)*100</f>
        <v>5.5555555555555554</v>
      </c>
      <c r="K45" s="27">
        <f t="shared" ref="K45:K55" si="13">(K30/$K$26)*100</f>
        <v>0</v>
      </c>
      <c r="L45" s="27">
        <f t="shared" ref="L45:L55" si="14">(L30/$L$26)*100</f>
        <v>13.043478260869565</v>
      </c>
      <c r="M45" s="27">
        <f t="shared" ref="M45:M55" si="15">(M30/$M$26)*100</f>
        <v>22.222222222222221</v>
      </c>
    </row>
    <row r="46" spans="1:18" ht="15" customHeight="1" x14ac:dyDescent="0.25">
      <c r="A46" s="1" t="s">
        <v>73</v>
      </c>
      <c r="B46" s="2" t="s">
        <v>79</v>
      </c>
      <c r="C46" s="1" t="s">
        <v>6</v>
      </c>
      <c r="D46" s="3" t="s">
        <v>360</v>
      </c>
      <c r="I46" s="4" t="s">
        <v>385</v>
      </c>
      <c r="J46" s="27">
        <f t="shared" si="12"/>
        <v>5.5555555555555554</v>
      </c>
      <c r="K46" s="27">
        <f t="shared" si="13"/>
        <v>0</v>
      </c>
      <c r="L46" s="27">
        <f t="shared" si="14"/>
        <v>0</v>
      </c>
      <c r="M46" s="27">
        <f t="shared" si="15"/>
        <v>33.333333333333329</v>
      </c>
    </row>
    <row r="47" spans="1:18" ht="15" customHeight="1" x14ac:dyDescent="0.25">
      <c r="A47" s="1" t="s">
        <v>105</v>
      </c>
      <c r="B47" s="2" t="s">
        <v>107</v>
      </c>
      <c r="C47" s="1" t="s">
        <v>66</v>
      </c>
      <c r="D47" s="3" t="s">
        <v>359</v>
      </c>
      <c r="I47" s="4" t="s">
        <v>387</v>
      </c>
      <c r="J47" s="27">
        <f t="shared" si="12"/>
        <v>5.5555555555555554</v>
      </c>
      <c r="K47" s="27">
        <f t="shared" si="13"/>
        <v>0</v>
      </c>
      <c r="L47" s="27">
        <f t="shared" si="14"/>
        <v>4.3478260869565215</v>
      </c>
      <c r="M47" s="27">
        <f t="shared" si="15"/>
        <v>11.111111111111111</v>
      </c>
    </row>
    <row r="48" spans="1:18" ht="15" customHeight="1" x14ac:dyDescent="0.25">
      <c r="A48" s="1" t="s">
        <v>105</v>
      </c>
      <c r="B48" s="2" t="s">
        <v>111</v>
      </c>
      <c r="C48" s="1" t="s">
        <v>42</v>
      </c>
      <c r="D48" s="3" t="s">
        <v>364</v>
      </c>
      <c r="E48" s="5" t="s">
        <v>379</v>
      </c>
      <c r="I48" s="4" t="s">
        <v>30</v>
      </c>
      <c r="J48" s="27">
        <f t="shared" si="12"/>
        <v>0</v>
      </c>
      <c r="K48" s="27">
        <f t="shared" si="13"/>
        <v>14.285714285714285</v>
      </c>
      <c r="L48" s="27">
        <f t="shared" si="14"/>
        <v>0</v>
      </c>
      <c r="M48" s="27">
        <f t="shared" si="15"/>
        <v>0</v>
      </c>
    </row>
    <row r="49" spans="1:15" ht="15" customHeight="1" x14ac:dyDescent="0.25">
      <c r="A49" s="1" t="s">
        <v>81</v>
      </c>
      <c r="B49" s="2" t="s">
        <v>87</v>
      </c>
      <c r="C49" s="1" t="s">
        <v>86</v>
      </c>
      <c r="D49" s="3" t="s">
        <v>367</v>
      </c>
      <c r="J49" s="27"/>
      <c r="K49" s="27"/>
      <c r="L49" s="27"/>
      <c r="M49" s="27"/>
    </row>
    <row r="50" spans="1:15" ht="15" customHeight="1" x14ac:dyDescent="0.25">
      <c r="A50" s="1" t="s">
        <v>81</v>
      </c>
      <c r="B50" s="2" t="s">
        <v>83</v>
      </c>
      <c r="C50" s="1" t="s">
        <v>82</v>
      </c>
      <c r="D50" s="5" t="s">
        <v>369</v>
      </c>
      <c r="I50" s="15" t="s">
        <v>388</v>
      </c>
      <c r="J50" s="27"/>
      <c r="K50" s="27"/>
      <c r="L50" s="27"/>
      <c r="M50" s="27"/>
      <c r="O50" s="4" t="s">
        <v>442</v>
      </c>
    </row>
    <row r="51" spans="1:15" ht="15" customHeight="1" x14ac:dyDescent="0.25">
      <c r="A51" s="1" t="s">
        <v>61</v>
      </c>
      <c r="B51" s="2" t="s">
        <v>63</v>
      </c>
      <c r="C51" s="1" t="s">
        <v>6</v>
      </c>
      <c r="D51" s="3" t="s">
        <v>360</v>
      </c>
      <c r="I51" s="4" t="s">
        <v>389</v>
      </c>
      <c r="J51" s="27">
        <f t="shared" si="12"/>
        <v>0</v>
      </c>
      <c r="K51" s="27">
        <f t="shared" si="13"/>
        <v>0</v>
      </c>
      <c r="L51" s="27">
        <f t="shared" si="14"/>
        <v>4.3478260869565215</v>
      </c>
      <c r="M51" s="27">
        <f t="shared" si="15"/>
        <v>0</v>
      </c>
    </row>
    <row r="52" spans="1:15" ht="15" customHeight="1" x14ac:dyDescent="0.25">
      <c r="A52" s="1" t="s">
        <v>89</v>
      </c>
      <c r="B52" s="2" t="s">
        <v>99</v>
      </c>
      <c r="C52" s="1" t="s">
        <v>10</v>
      </c>
      <c r="D52" s="5" t="s">
        <v>378</v>
      </c>
      <c r="I52" s="4" t="s">
        <v>392</v>
      </c>
      <c r="J52" s="27">
        <f t="shared" si="12"/>
        <v>16.666666666666664</v>
      </c>
      <c r="K52" s="27">
        <f t="shared" si="13"/>
        <v>14.285714285714285</v>
      </c>
      <c r="L52" s="27">
        <f t="shared" si="14"/>
        <v>21.739130434782609</v>
      </c>
      <c r="M52" s="27">
        <f t="shared" si="15"/>
        <v>11.111111111111111</v>
      </c>
    </row>
    <row r="53" spans="1:15" ht="15" customHeight="1" x14ac:dyDescent="0.25">
      <c r="A53" s="1" t="s">
        <v>89</v>
      </c>
      <c r="B53" s="2" t="s">
        <v>91</v>
      </c>
      <c r="C53" s="1" t="s">
        <v>42</v>
      </c>
      <c r="D53" s="3" t="s">
        <v>364</v>
      </c>
      <c r="E53" s="5" t="s">
        <v>379</v>
      </c>
      <c r="I53" s="4" t="s">
        <v>391</v>
      </c>
      <c r="J53" s="27">
        <f t="shared" si="12"/>
        <v>116.66666666666667</v>
      </c>
      <c r="K53" s="27">
        <f t="shared" si="13"/>
        <v>71.428571428571431</v>
      </c>
      <c r="L53" s="27">
        <f t="shared" si="14"/>
        <v>126.08695652173914</v>
      </c>
      <c r="M53" s="27">
        <f t="shared" si="15"/>
        <v>144.44444444444443</v>
      </c>
    </row>
    <row r="54" spans="1:15" ht="15" customHeight="1" x14ac:dyDescent="0.25">
      <c r="A54" s="1" t="s">
        <v>89</v>
      </c>
      <c r="B54" s="2" t="s">
        <v>95</v>
      </c>
      <c r="C54" s="1" t="s">
        <v>6</v>
      </c>
      <c r="D54" s="3" t="s">
        <v>360</v>
      </c>
      <c r="I54" s="4" t="s">
        <v>422</v>
      </c>
      <c r="J54" s="27">
        <f t="shared" si="12"/>
        <v>0</v>
      </c>
      <c r="K54" s="27">
        <f t="shared" si="13"/>
        <v>28.571428571428569</v>
      </c>
      <c r="L54" s="27">
        <f t="shared" si="14"/>
        <v>0</v>
      </c>
      <c r="M54" s="27">
        <f t="shared" si="15"/>
        <v>22.222222222222221</v>
      </c>
    </row>
    <row r="55" spans="1:15" ht="15" customHeight="1" x14ac:dyDescent="0.25">
      <c r="A55" s="1" t="s">
        <v>101</v>
      </c>
      <c r="B55" s="2" t="s">
        <v>103</v>
      </c>
      <c r="C55" s="1" t="s">
        <v>66</v>
      </c>
      <c r="D55" s="3" t="s">
        <v>359</v>
      </c>
      <c r="I55" s="4" t="s">
        <v>390</v>
      </c>
      <c r="J55" s="27">
        <f t="shared" si="12"/>
        <v>0</v>
      </c>
      <c r="K55" s="27">
        <f t="shared" si="13"/>
        <v>0</v>
      </c>
      <c r="L55" s="27">
        <f t="shared" si="14"/>
        <v>0</v>
      </c>
      <c r="M55" s="27">
        <f t="shared" si="15"/>
        <v>11.111111111111111</v>
      </c>
    </row>
    <row r="56" spans="1:15" ht="15" customHeight="1" x14ac:dyDescent="0.25">
      <c r="A56" s="1" t="s">
        <v>113</v>
      </c>
      <c r="B56" s="2" t="s">
        <v>119</v>
      </c>
      <c r="C56" s="1" t="s">
        <v>118</v>
      </c>
      <c r="D56" s="3" t="s">
        <v>364</v>
      </c>
    </row>
    <row r="57" spans="1:15" ht="15" customHeight="1" x14ac:dyDescent="0.25">
      <c r="A57" s="1" t="s">
        <v>113</v>
      </c>
      <c r="B57" s="2" t="s">
        <v>115</v>
      </c>
      <c r="C57" s="1" t="s">
        <v>114</v>
      </c>
      <c r="D57" s="5" t="s">
        <v>370</v>
      </c>
      <c r="I57" s="4" t="s">
        <v>425</v>
      </c>
    </row>
    <row r="58" spans="1:15" ht="15" customHeight="1" x14ac:dyDescent="0.25">
      <c r="A58" s="1" t="s">
        <v>161</v>
      </c>
      <c r="B58" s="2" t="s">
        <v>163</v>
      </c>
      <c r="C58" s="1" t="s">
        <v>118</v>
      </c>
      <c r="D58" s="5" t="s">
        <v>379</v>
      </c>
      <c r="I58" s="4" t="s">
        <v>426</v>
      </c>
    </row>
    <row r="59" spans="1:15" ht="15" customHeight="1" x14ac:dyDescent="0.25">
      <c r="A59" s="1" t="s">
        <v>121</v>
      </c>
      <c r="B59" s="2" t="s">
        <v>123</v>
      </c>
      <c r="C59" s="1" t="s">
        <v>6</v>
      </c>
      <c r="D59" s="3" t="s">
        <v>360</v>
      </c>
      <c r="I59" s="4" t="s">
        <v>427</v>
      </c>
    </row>
    <row r="60" spans="1:15" ht="15" customHeight="1" x14ac:dyDescent="0.25">
      <c r="A60" s="1" t="s">
        <v>125</v>
      </c>
      <c r="B60" s="2" t="s">
        <v>127</v>
      </c>
      <c r="C60" s="1" t="s">
        <v>126</v>
      </c>
      <c r="D60" s="5" t="s">
        <v>379</v>
      </c>
      <c r="N60" s="30"/>
      <c r="O60" s="30"/>
    </row>
    <row r="61" spans="1:15" ht="15" customHeight="1" x14ac:dyDescent="0.25">
      <c r="A61" s="1" t="s">
        <v>125</v>
      </c>
      <c r="B61" s="2" t="s">
        <v>131</v>
      </c>
      <c r="C61" s="1" t="s">
        <v>130</v>
      </c>
      <c r="D61" s="3" t="s">
        <v>365</v>
      </c>
      <c r="I61" s="23" t="s">
        <v>428</v>
      </c>
      <c r="J61" s="28" t="s">
        <v>429</v>
      </c>
      <c r="K61" s="29"/>
      <c r="L61" s="29"/>
      <c r="M61" s="29"/>
    </row>
    <row r="62" spans="1:15" ht="15" customHeight="1" x14ac:dyDescent="0.25">
      <c r="A62" s="1" t="s">
        <v>133</v>
      </c>
      <c r="B62" s="2" t="s">
        <v>135</v>
      </c>
      <c r="C62" s="1" t="s">
        <v>26</v>
      </c>
      <c r="I62" s="23" t="s">
        <v>431</v>
      </c>
    </row>
    <row r="63" spans="1:15" ht="15" customHeight="1" x14ac:dyDescent="0.25">
      <c r="A63" s="1" t="s">
        <v>137</v>
      </c>
      <c r="B63" s="2" t="s">
        <v>143</v>
      </c>
      <c r="C63" s="1" t="s">
        <v>118</v>
      </c>
      <c r="D63" s="3" t="s">
        <v>364</v>
      </c>
      <c r="E63" s="5" t="s">
        <v>379</v>
      </c>
      <c r="I63" s="15" t="s">
        <v>384</v>
      </c>
      <c r="J63" s="26" t="s">
        <v>419</v>
      </c>
      <c r="K63" s="26" t="s">
        <v>417</v>
      </c>
      <c r="L63" s="26" t="s">
        <v>418</v>
      </c>
      <c r="M63" s="26" t="s">
        <v>420</v>
      </c>
    </row>
    <row r="64" spans="1:15" ht="15" customHeight="1" x14ac:dyDescent="0.25">
      <c r="A64" s="1" t="s">
        <v>137</v>
      </c>
      <c r="B64" s="2" t="s">
        <v>139</v>
      </c>
      <c r="C64" s="1" t="s">
        <v>82</v>
      </c>
      <c r="D64" s="5" t="s">
        <v>369</v>
      </c>
      <c r="I64" s="4" t="s">
        <v>398</v>
      </c>
      <c r="J64" s="27">
        <v>0</v>
      </c>
      <c r="K64" s="27">
        <v>0</v>
      </c>
      <c r="L64" s="27">
        <v>8</v>
      </c>
      <c r="M64" s="27">
        <v>4</v>
      </c>
    </row>
    <row r="65" spans="1:14" ht="15" customHeight="1" x14ac:dyDescent="0.25">
      <c r="A65" s="1" t="s">
        <v>145</v>
      </c>
      <c r="B65" s="2" t="s">
        <v>147</v>
      </c>
      <c r="C65" s="1" t="s">
        <v>146</v>
      </c>
      <c r="D65" s="3" t="s">
        <v>363</v>
      </c>
      <c r="E65" s="3" t="s">
        <v>364</v>
      </c>
      <c r="I65" s="4" t="s">
        <v>386</v>
      </c>
      <c r="J65" s="27">
        <v>1</v>
      </c>
      <c r="K65" s="27">
        <v>0</v>
      </c>
      <c r="L65" s="27">
        <v>3</v>
      </c>
      <c r="M65" s="27">
        <v>2</v>
      </c>
    </row>
    <row r="66" spans="1:14" ht="15" customHeight="1" x14ac:dyDescent="0.25">
      <c r="A66" s="1" t="s">
        <v>145</v>
      </c>
      <c r="B66" s="2" t="s">
        <v>147</v>
      </c>
      <c r="C66" s="1" t="s">
        <v>42</v>
      </c>
      <c r="D66" s="3" t="s">
        <v>364</v>
      </c>
      <c r="E66" s="5" t="s">
        <v>379</v>
      </c>
      <c r="I66" s="4" t="s">
        <v>385</v>
      </c>
      <c r="J66" s="27">
        <v>1</v>
      </c>
      <c r="K66" s="27">
        <v>0</v>
      </c>
      <c r="L66" s="27">
        <v>0</v>
      </c>
      <c r="M66" s="27">
        <v>3</v>
      </c>
    </row>
    <row r="67" spans="1:14" ht="15" customHeight="1" x14ac:dyDescent="0.25">
      <c r="A67" s="1" t="s">
        <v>153</v>
      </c>
      <c r="B67" s="2" t="s">
        <v>155</v>
      </c>
      <c r="C67" s="1" t="s">
        <v>6</v>
      </c>
      <c r="D67" s="3" t="s">
        <v>360</v>
      </c>
      <c r="I67" s="4" t="s">
        <v>387</v>
      </c>
      <c r="J67" s="27">
        <v>1</v>
      </c>
      <c r="K67" s="27">
        <v>0</v>
      </c>
      <c r="L67" s="27">
        <v>1</v>
      </c>
      <c r="M67" s="27">
        <v>1</v>
      </c>
    </row>
    <row r="68" spans="1:14" ht="15" customHeight="1" x14ac:dyDescent="0.25">
      <c r="A68" s="1" t="s">
        <v>157</v>
      </c>
      <c r="B68" s="2" t="s">
        <v>159</v>
      </c>
      <c r="C68" s="1" t="s">
        <v>66</v>
      </c>
      <c r="D68" s="3" t="s">
        <v>359</v>
      </c>
      <c r="I68" s="4" t="s">
        <v>30</v>
      </c>
      <c r="J68" s="27">
        <v>0</v>
      </c>
      <c r="K68" s="27">
        <v>1</v>
      </c>
      <c r="L68" s="27">
        <v>0</v>
      </c>
      <c r="M68" s="27">
        <v>0</v>
      </c>
    </row>
    <row r="69" spans="1:14" ht="15" customHeight="1" x14ac:dyDescent="0.25">
      <c r="A69" s="1" t="s">
        <v>165</v>
      </c>
      <c r="B69" s="2" t="s">
        <v>167</v>
      </c>
      <c r="C69" s="1" t="s">
        <v>82</v>
      </c>
      <c r="D69" s="5" t="s">
        <v>369</v>
      </c>
      <c r="J69" s="27"/>
      <c r="K69" s="27"/>
      <c r="L69" s="27"/>
      <c r="M69" s="27"/>
    </row>
    <row r="70" spans="1:14" ht="15" customHeight="1" x14ac:dyDescent="0.25">
      <c r="A70" s="1" t="s">
        <v>169</v>
      </c>
      <c r="B70" s="2" t="s">
        <v>171</v>
      </c>
      <c r="C70" s="1" t="s">
        <v>66</v>
      </c>
      <c r="D70" s="3" t="s">
        <v>359</v>
      </c>
      <c r="I70" s="15" t="s">
        <v>388</v>
      </c>
      <c r="J70" s="26" t="s">
        <v>419</v>
      </c>
      <c r="K70" s="26" t="s">
        <v>417</v>
      </c>
      <c r="L70" s="26" t="s">
        <v>418</v>
      </c>
      <c r="M70" s="26" t="s">
        <v>420</v>
      </c>
    </row>
    <row r="71" spans="1:14" ht="15" customHeight="1" x14ac:dyDescent="0.25">
      <c r="A71" s="1" t="s">
        <v>173</v>
      </c>
      <c r="B71" s="2" t="s">
        <v>174</v>
      </c>
      <c r="C71" s="10" t="s">
        <v>381</v>
      </c>
      <c r="D71" s="3" t="s">
        <v>361</v>
      </c>
      <c r="I71" s="4" t="s">
        <v>389</v>
      </c>
      <c r="J71" s="27">
        <v>0</v>
      </c>
      <c r="K71" s="27">
        <v>0</v>
      </c>
      <c r="L71" s="27">
        <v>1</v>
      </c>
      <c r="M71" s="27">
        <v>0</v>
      </c>
    </row>
    <row r="72" spans="1:14" ht="15" customHeight="1" x14ac:dyDescent="0.25">
      <c r="A72" s="1" t="s">
        <v>176</v>
      </c>
      <c r="B72" s="2" t="s">
        <v>178</v>
      </c>
      <c r="C72" s="1" t="s">
        <v>66</v>
      </c>
      <c r="D72" s="3" t="s">
        <v>359</v>
      </c>
      <c r="I72" s="4" t="s">
        <v>392</v>
      </c>
      <c r="J72" s="25">
        <v>3</v>
      </c>
      <c r="K72" s="25">
        <v>1</v>
      </c>
      <c r="L72" s="25">
        <v>4</v>
      </c>
      <c r="M72" s="25">
        <v>1</v>
      </c>
    </row>
    <row r="73" spans="1:14" ht="15" customHeight="1" x14ac:dyDescent="0.25">
      <c r="A73" s="1" t="s">
        <v>180</v>
      </c>
      <c r="B73" s="2" t="s">
        <v>182</v>
      </c>
      <c r="C73" s="1" t="s">
        <v>66</v>
      </c>
      <c r="D73" s="3" t="s">
        <v>359</v>
      </c>
      <c r="I73" s="4" t="s">
        <v>445</v>
      </c>
      <c r="J73" s="25">
        <v>15</v>
      </c>
      <c r="K73" s="25">
        <v>4</v>
      </c>
      <c r="L73" s="25">
        <v>19</v>
      </c>
      <c r="M73" s="25">
        <v>7</v>
      </c>
    </row>
    <row r="74" spans="1:14" ht="15" customHeight="1" x14ac:dyDescent="0.25">
      <c r="A74" s="1" t="s">
        <v>290</v>
      </c>
      <c r="B74" s="2" t="s">
        <v>296</v>
      </c>
      <c r="C74" s="1" t="s">
        <v>118</v>
      </c>
      <c r="D74" s="3" t="s">
        <v>364</v>
      </c>
      <c r="E74" s="5" t="s">
        <v>379</v>
      </c>
      <c r="I74" s="4" t="s">
        <v>422</v>
      </c>
      <c r="J74" s="27">
        <v>0</v>
      </c>
      <c r="K74" s="27">
        <v>2</v>
      </c>
      <c r="L74" s="27">
        <v>0</v>
      </c>
      <c r="M74" s="27">
        <v>1</v>
      </c>
    </row>
    <row r="75" spans="1:14" ht="15" customHeight="1" x14ac:dyDescent="0.25">
      <c r="A75" s="1" t="s">
        <v>290</v>
      </c>
      <c r="B75" s="2" t="s">
        <v>296</v>
      </c>
      <c r="C75" s="1" t="s">
        <v>295</v>
      </c>
      <c r="D75" s="5" t="s">
        <v>379</v>
      </c>
      <c r="I75" s="4" t="s">
        <v>390</v>
      </c>
      <c r="J75" s="27">
        <v>0</v>
      </c>
      <c r="K75" s="27">
        <v>0</v>
      </c>
      <c r="L75" s="27">
        <v>0</v>
      </c>
      <c r="M75" s="27">
        <v>1</v>
      </c>
    </row>
    <row r="76" spans="1:14" ht="15" customHeight="1" x14ac:dyDescent="0.25">
      <c r="A76" s="1" t="s">
        <v>290</v>
      </c>
      <c r="B76" s="2" t="s">
        <v>292</v>
      </c>
      <c r="C76" s="1" t="s">
        <v>114</v>
      </c>
      <c r="D76" s="5" t="s">
        <v>370</v>
      </c>
    </row>
    <row r="77" spans="1:14" ht="15" customHeight="1" x14ac:dyDescent="0.25">
      <c r="A77" s="1" t="s">
        <v>302</v>
      </c>
      <c r="B77" s="2" t="s">
        <v>304</v>
      </c>
      <c r="C77" s="1" t="s">
        <v>66</v>
      </c>
      <c r="D77" s="3" t="s">
        <v>359</v>
      </c>
    </row>
    <row r="78" spans="1:14" ht="15" customHeight="1" x14ac:dyDescent="0.25">
      <c r="A78" s="1" t="s">
        <v>306</v>
      </c>
      <c r="B78" s="2" t="s">
        <v>308</v>
      </c>
      <c r="C78" s="1" t="s">
        <v>307</v>
      </c>
      <c r="D78" s="5" t="s">
        <v>379</v>
      </c>
      <c r="I78" s="23" t="s">
        <v>441</v>
      </c>
      <c r="N78" s="26" t="s">
        <v>432</v>
      </c>
    </row>
    <row r="79" spans="1:14" ht="15" customHeight="1" x14ac:dyDescent="0.25">
      <c r="A79" s="1" t="s">
        <v>310</v>
      </c>
      <c r="B79" s="2" t="s">
        <v>319</v>
      </c>
      <c r="C79" s="1" t="s">
        <v>279</v>
      </c>
      <c r="D79" s="5" t="s">
        <v>373</v>
      </c>
      <c r="E79" s="5" t="s">
        <v>376</v>
      </c>
      <c r="F79" s="3" t="s">
        <v>364</v>
      </c>
      <c r="G79" s="5" t="s">
        <v>379</v>
      </c>
      <c r="H79" s="5" t="s">
        <v>393</v>
      </c>
      <c r="I79" s="15" t="s">
        <v>384</v>
      </c>
      <c r="J79" s="26" t="s">
        <v>419</v>
      </c>
      <c r="K79" s="26" t="s">
        <v>417</v>
      </c>
      <c r="L79" s="26" t="s">
        <v>418</v>
      </c>
      <c r="M79" s="26" t="s">
        <v>420</v>
      </c>
    </row>
    <row r="80" spans="1:14" ht="15" customHeight="1" x14ac:dyDescent="0.25">
      <c r="A80" s="1" t="s">
        <v>310</v>
      </c>
      <c r="B80" s="2" t="s">
        <v>312</v>
      </c>
      <c r="C80" s="1" t="s">
        <v>66</v>
      </c>
      <c r="D80" s="3" t="s">
        <v>359</v>
      </c>
      <c r="I80" s="4" t="s">
        <v>398</v>
      </c>
      <c r="J80" s="27">
        <f>100*(J64/$J$26)</f>
        <v>0</v>
      </c>
      <c r="K80" s="27">
        <f>100*(K64/$K$26)</f>
        <v>0</v>
      </c>
      <c r="L80" s="27">
        <f>100*(L64/$L$26)</f>
        <v>34.782608695652172</v>
      </c>
      <c r="M80" s="27">
        <f>100*(M64/$M$26)</f>
        <v>44.444444444444443</v>
      </c>
    </row>
    <row r="81" spans="1:13" ht="15" customHeight="1" x14ac:dyDescent="0.25">
      <c r="A81" s="1" t="s">
        <v>310</v>
      </c>
      <c r="B81" s="2" t="s">
        <v>312</v>
      </c>
      <c r="C81" s="1" t="s">
        <v>82</v>
      </c>
      <c r="D81" s="5" t="s">
        <v>369</v>
      </c>
      <c r="I81" s="4" t="s">
        <v>386</v>
      </c>
      <c r="J81" s="27">
        <f>100*(J65/$J$26)</f>
        <v>5.5555555555555554</v>
      </c>
      <c r="K81" s="27">
        <f>100*(K65/$K$26)</f>
        <v>0</v>
      </c>
      <c r="L81" s="27">
        <f>100*(L65/$L$26)</f>
        <v>13.043478260869565</v>
      </c>
      <c r="M81" s="27">
        <f>100*(M65/$M$26)</f>
        <v>22.222222222222221</v>
      </c>
    </row>
    <row r="82" spans="1:13" ht="15" customHeight="1" x14ac:dyDescent="0.25">
      <c r="A82" s="1" t="s">
        <v>321</v>
      </c>
      <c r="B82" s="2" t="s">
        <v>323</v>
      </c>
      <c r="C82" s="1" t="s">
        <v>66</v>
      </c>
      <c r="D82" s="3" t="s">
        <v>359</v>
      </c>
      <c r="I82" s="4" t="s">
        <v>385</v>
      </c>
      <c r="J82" s="27">
        <f>100*(J66/$J$26)</f>
        <v>5.5555555555555554</v>
      </c>
      <c r="K82" s="27">
        <f>100*(K66/$K$26)</f>
        <v>0</v>
      </c>
      <c r="L82" s="27">
        <f>100*(L66/$L$26)</f>
        <v>0</v>
      </c>
      <c r="M82" s="27">
        <f>100*(M66/$M$26)</f>
        <v>33.333333333333329</v>
      </c>
    </row>
    <row r="83" spans="1:13" ht="15" customHeight="1" x14ac:dyDescent="0.25">
      <c r="A83" s="1" t="s">
        <v>321</v>
      </c>
      <c r="B83" s="2" t="s">
        <v>327</v>
      </c>
      <c r="C83" s="1" t="s">
        <v>130</v>
      </c>
      <c r="D83" s="3" t="s">
        <v>365</v>
      </c>
      <c r="I83" s="4" t="s">
        <v>387</v>
      </c>
      <c r="J83" s="27">
        <f>100*(J67/$J$26)</f>
        <v>5.5555555555555554</v>
      </c>
      <c r="K83" s="27">
        <f>100*(K67/$K$26)</f>
        <v>0</v>
      </c>
      <c r="L83" s="27">
        <f>100*(L67/$L$26)</f>
        <v>4.3478260869565215</v>
      </c>
      <c r="M83" s="27">
        <f>100*(M67/$M$26)</f>
        <v>11.111111111111111</v>
      </c>
    </row>
    <row r="84" spans="1:13" ht="15" customHeight="1" x14ac:dyDescent="0.25">
      <c r="A84" s="1" t="s">
        <v>329</v>
      </c>
      <c r="B84" s="2" t="s">
        <v>331</v>
      </c>
      <c r="C84" s="1" t="s">
        <v>279</v>
      </c>
      <c r="D84" s="5" t="s">
        <v>373</v>
      </c>
      <c r="E84" s="5" t="s">
        <v>374</v>
      </c>
      <c r="F84" s="4" t="s">
        <v>368</v>
      </c>
      <c r="G84" s="4"/>
      <c r="H84" s="4"/>
      <c r="I84" s="4" t="s">
        <v>30</v>
      </c>
      <c r="J84" s="27">
        <f>100*(J68/$J$26)</f>
        <v>0</v>
      </c>
      <c r="K84" s="27">
        <f>100*(K68/$K$26)</f>
        <v>14.285714285714285</v>
      </c>
      <c r="L84" s="27">
        <f>100*(L68/$L$26)</f>
        <v>0</v>
      </c>
      <c r="M84" s="27">
        <f>100*(M68/$M$26)</f>
        <v>0</v>
      </c>
    </row>
    <row r="85" spans="1:13" ht="15" customHeight="1" x14ac:dyDescent="0.25">
      <c r="A85" s="1" t="s">
        <v>329</v>
      </c>
      <c r="B85" s="2" t="s">
        <v>331</v>
      </c>
      <c r="C85" s="1" t="s">
        <v>334</v>
      </c>
      <c r="D85" s="3" t="s">
        <v>368</v>
      </c>
      <c r="J85" s="27"/>
      <c r="K85" s="27"/>
      <c r="L85" s="27"/>
      <c r="M85" s="27"/>
    </row>
    <row r="86" spans="1:13" ht="15" customHeight="1" x14ac:dyDescent="0.25">
      <c r="A86" s="1" t="s">
        <v>337</v>
      </c>
      <c r="B86" s="2" t="s">
        <v>339</v>
      </c>
      <c r="C86" s="1" t="s">
        <v>54</v>
      </c>
      <c r="D86" s="5" t="s">
        <v>378</v>
      </c>
      <c r="I86" s="15" t="s">
        <v>388</v>
      </c>
      <c r="J86" s="26" t="s">
        <v>419</v>
      </c>
      <c r="K86" s="26" t="s">
        <v>417</v>
      </c>
      <c r="L86" s="26" t="s">
        <v>418</v>
      </c>
      <c r="M86" s="26" t="s">
        <v>420</v>
      </c>
    </row>
    <row r="87" spans="1:13" ht="15" customHeight="1" x14ac:dyDescent="0.25">
      <c r="A87" s="1" t="s">
        <v>337</v>
      </c>
      <c r="B87" s="2" t="s">
        <v>339</v>
      </c>
      <c r="C87" s="1" t="s">
        <v>126</v>
      </c>
      <c r="D87" s="5" t="s">
        <v>379</v>
      </c>
      <c r="I87" s="4" t="s">
        <v>389</v>
      </c>
      <c r="J87" s="27">
        <f>100*(J71/$J$26)</f>
        <v>0</v>
      </c>
      <c r="K87" s="27">
        <f>100*(K71/$K$26)</f>
        <v>0</v>
      </c>
      <c r="L87" s="27">
        <f>100*(L71/$L$26)</f>
        <v>4.3478260869565215</v>
      </c>
      <c r="M87" s="27">
        <f>100*(M71/$M$26)</f>
        <v>0</v>
      </c>
    </row>
    <row r="88" spans="1:13" ht="15" customHeight="1" x14ac:dyDescent="0.25">
      <c r="A88" s="1" t="s">
        <v>344</v>
      </c>
      <c r="B88" s="2" t="s">
        <v>346</v>
      </c>
      <c r="C88" s="1" t="s">
        <v>26</v>
      </c>
      <c r="I88" s="4" t="s">
        <v>392</v>
      </c>
      <c r="J88" s="27">
        <f>100*(J72/$J$26)</f>
        <v>16.666666666666664</v>
      </c>
      <c r="K88" s="27">
        <f>100*(K72/$K$26)</f>
        <v>14.285714285714285</v>
      </c>
      <c r="L88" s="27">
        <f>100*(L72/$L$26)</f>
        <v>17.391304347826086</v>
      </c>
      <c r="M88" s="27">
        <f>100*(M72/$M$26)</f>
        <v>11.111111111111111</v>
      </c>
    </row>
    <row r="89" spans="1:13" ht="15" customHeight="1" x14ac:dyDescent="0.25">
      <c r="A89" s="1" t="s">
        <v>348</v>
      </c>
      <c r="B89" s="2" t="s">
        <v>350</v>
      </c>
      <c r="C89" s="1" t="s">
        <v>279</v>
      </c>
      <c r="D89" s="5" t="s">
        <v>373</v>
      </c>
      <c r="E89" s="5" t="s">
        <v>375</v>
      </c>
      <c r="F89" s="4" t="s">
        <v>364</v>
      </c>
      <c r="G89" s="4"/>
      <c r="H89" s="4"/>
      <c r="I89" s="4" t="s">
        <v>445</v>
      </c>
      <c r="J89" s="27">
        <f>100*(J73/$J$26)</f>
        <v>83.333333333333343</v>
      </c>
      <c r="K89" s="27">
        <f>100*(K73/$K$26)</f>
        <v>57.142857142857139</v>
      </c>
      <c r="L89" s="27">
        <f>100*(L73/$L$26)</f>
        <v>82.608695652173907</v>
      </c>
      <c r="M89" s="27">
        <f>100*(M73/$M$26)</f>
        <v>77.777777777777786</v>
      </c>
    </row>
    <row r="90" spans="1:13" ht="15" customHeight="1" x14ac:dyDescent="0.25">
      <c r="A90" s="1" t="s">
        <v>348</v>
      </c>
      <c r="B90" s="2" t="s">
        <v>354</v>
      </c>
      <c r="C90" s="1" t="s">
        <v>66</v>
      </c>
      <c r="D90" s="3" t="s">
        <v>359</v>
      </c>
      <c r="I90" s="4" t="s">
        <v>422</v>
      </c>
      <c r="J90" s="27">
        <f>100*(J74/$J$26)</f>
        <v>0</v>
      </c>
      <c r="K90" s="27">
        <f>100*(K74/$K$26)</f>
        <v>28.571428571428569</v>
      </c>
      <c r="L90" s="27">
        <f>100*(L74/$L$26)</f>
        <v>0</v>
      </c>
      <c r="M90" s="27">
        <f>100*(M74/$M$26)</f>
        <v>11.111111111111111</v>
      </c>
    </row>
    <row r="91" spans="1:13" ht="15" customHeight="1" x14ac:dyDescent="0.25">
      <c r="A91" s="1" t="s">
        <v>348</v>
      </c>
      <c r="B91" s="2" t="s">
        <v>354</v>
      </c>
      <c r="C91" s="1" t="s">
        <v>82</v>
      </c>
      <c r="D91" s="5" t="s">
        <v>369</v>
      </c>
      <c r="I91" s="4" t="s">
        <v>390</v>
      </c>
      <c r="J91" s="27">
        <f>100*(J75/$J$26)</f>
        <v>0</v>
      </c>
      <c r="K91" s="27">
        <f>100*(K75/$K$26)</f>
        <v>0</v>
      </c>
      <c r="L91" s="27">
        <f>100*(L75/$L$26)</f>
        <v>0</v>
      </c>
      <c r="M91" s="27">
        <f>100*(M75/$M$26)</f>
        <v>11.111111111111111</v>
      </c>
    </row>
    <row r="109" spans="9:9" ht="15" customHeight="1" x14ac:dyDescent="0.25">
      <c r="I109" s="4" t="s">
        <v>447</v>
      </c>
    </row>
    <row r="110" spans="9:9" ht="15" customHeight="1" x14ac:dyDescent="0.25">
      <c r="I110" s="4" t="s">
        <v>448</v>
      </c>
    </row>
    <row r="111" spans="9:9" ht="15" customHeight="1" x14ac:dyDescent="0.25">
      <c r="I111" s="4" t="s">
        <v>449</v>
      </c>
    </row>
    <row r="113" spans="9:9" ht="15" customHeight="1" x14ac:dyDescent="0.25">
      <c r="I113" s="4" t="s">
        <v>450</v>
      </c>
    </row>
    <row r="114" spans="9:9" ht="15" customHeight="1" x14ac:dyDescent="0.25">
      <c r="I114" s="4" t="s">
        <v>451</v>
      </c>
    </row>
    <row r="116" spans="9:9" ht="15" customHeight="1" x14ac:dyDescent="0.25">
      <c r="I116" s="28" t="s">
        <v>452</v>
      </c>
    </row>
    <row r="117" spans="9:9" ht="15" customHeight="1" x14ac:dyDescent="0.25">
      <c r="I117" s="4" t="s">
        <v>480</v>
      </c>
    </row>
    <row r="119" spans="9:9" ht="15" customHeight="1" x14ac:dyDescent="0.25">
      <c r="I119" s="28" t="s">
        <v>453</v>
      </c>
    </row>
    <row r="120" spans="9:9" ht="15" customHeight="1" x14ac:dyDescent="0.25">
      <c r="I120" s="4" t="s">
        <v>454</v>
      </c>
    </row>
    <row r="121" spans="9:9" ht="15" customHeight="1" x14ac:dyDescent="0.25">
      <c r="I121" s="4" t="s">
        <v>455</v>
      </c>
    </row>
    <row r="122" spans="9:9" ht="15" customHeight="1" x14ac:dyDescent="0.25">
      <c r="I122" s="4" t="s">
        <v>456</v>
      </c>
    </row>
    <row r="123" spans="9:9" ht="15" customHeight="1" x14ac:dyDescent="0.25">
      <c r="I123" s="4" t="s">
        <v>457</v>
      </c>
    </row>
    <row r="124" spans="9:9" ht="15" customHeight="1" x14ac:dyDescent="0.25">
      <c r="I124" s="4" t="s">
        <v>458</v>
      </c>
    </row>
    <row r="126" spans="9:9" ht="15" customHeight="1" x14ac:dyDescent="0.25">
      <c r="I126" s="4" t="s">
        <v>462</v>
      </c>
    </row>
    <row r="127" spans="9:9" ht="15" customHeight="1" x14ac:dyDescent="0.25">
      <c r="I127" s="4" t="s">
        <v>463</v>
      </c>
    </row>
    <row r="128" spans="9:9" ht="15" customHeight="1" x14ac:dyDescent="0.25">
      <c r="I128" s="4" t="s">
        <v>464</v>
      </c>
    </row>
    <row r="129" spans="8:9" ht="15" customHeight="1" x14ac:dyDescent="0.25">
      <c r="H129" s="39" t="s">
        <v>466</v>
      </c>
      <c r="I129" s="4" t="s">
        <v>465</v>
      </c>
    </row>
    <row r="130" spans="8:9" ht="15" customHeight="1" x14ac:dyDescent="0.25">
      <c r="I130" s="4" t="s">
        <v>467</v>
      </c>
    </row>
    <row r="132" spans="8:9" ht="15" customHeight="1" x14ac:dyDescent="0.25">
      <c r="I132" s="4" t="s">
        <v>468</v>
      </c>
    </row>
    <row r="134" spans="8:9" ht="15" customHeight="1" x14ac:dyDescent="0.25">
      <c r="I134" s="4" t="s">
        <v>479</v>
      </c>
    </row>
    <row r="136" spans="8:9" ht="15" customHeight="1" x14ac:dyDescent="0.25">
      <c r="I136" s="4" t="s">
        <v>484</v>
      </c>
    </row>
    <row r="137" spans="8:9" ht="15" customHeight="1" x14ac:dyDescent="0.25">
      <c r="I137" s="4" t="s">
        <v>485</v>
      </c>
    </row>
    <row r="139" spans="8:9" ht="15" customHeight="1" x14ac:dyDescent="0.25">
      <c r="I139" s="4" t="s">
        <v>486</v>
      </c>
    </row>
    <row r="140" spans="8:9" ht="15" customHeight="1" x14ac:dyDescent="0.25">
      <c r="I140" s="4" t="s">
        <v>487</v>
      </c>
    </row>
    <row r="141" spans="8:9" ht="15" customHeight="1" x14ac:dyDescent="0.25">
      <c r="I141" s="4" t="s">
        <v>488</v>
      </c>
    </row>
    <row r="143" spans="8:9" ht="15" customHeight="1" x14ac:dyDescent="0.25">
      <c r="I143" s="4" t="s">
        <v>489</v>
      </c>
    </row>
    <row r="144" spans="8:9" ht="15" customHeight="1" x14ac:dyDescent="0.25">
      <c r="I144" s="4" t="s">
        <v>490</v>
      </c>
    </row>
    <row r="145" spans="9:9" ht="15" customHeight="1" x14ac:dyDescent="0.25">
      <c r="I145" s="4" t="s">
        <v>491</v>
      </c>
    </row>
    <row r="146" spans="9:9" ht="15" customHeight="1" x14ac:dyDescent="0.25">
      <c r="I146" s="4" t="s">
        <v>492</v>
      </c>
    </row>
    <row r="147" spans="9:9" ht="15" customHeight="1" x14ac:dyDescent="0.25">
      <c r="I147" s="4" t="s">
        <v>493</v>
      </c>
    </row>
    <row r="149" spans="9:9" ht="15" customHeight="1" x14ac:dyDescent="0.25">
      <c r="I149" s="4" t="s">
        <v>494</v>
      </c>
    </row>
    <row r="150" spans="9:9" ht="15" customHeight="1" x14ac:dyDescent="0.25">
      <c r="I150" s="4" t="s">
        <v>495</v>
      </c>
    </row>
    <row r="151" spans="9:9" ht="15" customHeight="1" x14ac:dyDescent="0.25">
      <c r="I151" s="4" t="s">
        <v>496</v>
      </c>
    </row>
    <row r="152" spans="9:9" ht="15" customHeight="1" x14ac:dyDescent="0.25">
      <c r="I152" s="4" t="s">
        <v>497</v>
      </c>
    </row>
    <row r="154" spans="9:9" ht="15" customHeight="1" x14ac:dyDescent="0.25">
      <c r="I154" s="4" t="s">
        <v>498</v>
      </c>
    </row>
    <row r="155" spans="9:9" ht="15" customHeight="1" x14ac:dyDescent="0.25">
      <c r="I155" s="4" t="s">
        <v>499</v>
      </c>
    </row>
    <row r="156" spans="9:9" ht="15" customHeight="1" x14ac:dyDescent="0.25">
      <c r="I156" s="4" t="s">
        <v>507</v>
      </c>
    </row>
    <row r="158" spans="9:9" ht="15" customHeight="1" x14ac:dyDescent="0.25">
      <c r="I158" s="4" t="s">
        <v>500</v>
      </c>
    </row>
    <row r="159" spans="9:9" ht="15" customHeight="1" x14ac:dyDescent="0.25">
      <c r="I159" s="4" t="s">
        <v>501</v>
      </c>
    </row>
    <row r="160" spans="9:9" ht="15" customHeight="1" x14ac:dyDescent="0.25">
      <c r="I160" s="4" t="s">
        <v>502</v>
      </c>
    </row>
    <row r="162" spans="9:9" ht="15" customHeight="1" x14ac:dyDescent="0.25">
      <c r="I162" s="4" t="s">
        <v>503</v>
      </c>
    </row>
    <row r="164" spans="9:9" ht="15" customHeight="1" x14ac:dyDescent="0.25">
      <c r="I164" s="4" t="s">
        <v>504</v>
      </c>
    </row>
    <row r="166" spans="9:9" ht="15" customHeight="1" x14ac:dyDescent="0.25">
      <c r="I166" s="4" t="s">
        <v>505</v>
      </c>
    </row>
    <row r="167" spans="9:9" ht="15" customHeight="1" x14ac:dyDescent="0.25">
      <c r="I167" s="4" t="s">
        <v>506</v>
      </c>
    </row>
  </sheetData>
  <sortState ref="I28:I32">
    <sortCondition ref="I28"/>
  </sortState>
  <pageMargins left="0.7" right="0.7" top="0.78740157499999996" bottom="0.78740157499999996" header="0.3" footer="0.3"/>
  <drawing r:id="rId1"/>
  <extLst>
    <ext xmlns:x14="http://schemas.microsoft.com/office/spreadsheetml/2009/9/main" uri="{05C60535-1F16-4fd2-B633-F4F36F0B64E0}">
      <x14:sparklineGroups xmlns:xm="http://schemas.microsoft.com/office/excel/2006/main">
        <x14:sparklineGroup manualMax="150" displayEmptyCellsAs="gap" minAxisType="group" maxAxisType="custom">
          <x14:colorSeries rgb="FF376092"/>
          <x14:colorNegative rgb="FFD00000"/>
          <x14:colorAxis rgb="FF000000"/>
          <x14:colorMarkers rgb="FFD00000"/>
          <x14:colorFirst rgb="FFD00000"/>
          <x14:colorLast rgb="FFD00000"/>
          <x14:colorHigh rgb="FFD00000"/>
          <x14:colorLow rgb="FFD00000"/>
          <x14:sparklines>
            <x14:sparkline>
              <xm:f>Entwicklung!J44:M44</xm:f>
              <xm:sqref>N43</xm:sqref>
            </x14:sparkline>
            <x14:sparkline>
              <xm:f>Entwicklung!J45:M45</xm:f>
              <xm:sqref>N44</xm:sqref>
            </x14:sparkline>
            <x14:sparkline>
              <xm:f>Entwicklung!J46:M46</xm:f>
              <xm:sqref>N45</xm:sqref>
            </x14:sparkline>
            <x14:sparkline>
              <xm:f>Entwicklung!J47:M47</xm:f>
              <xm:sqref>N46</xm:sqref>
            </x14:sparkline>
            <x14:sparkline>
              <xm:f>Entwicklung!J48:M48</xm:f>
              <xm:sqref>N47</xm:sqref>
            </x14:sparkline>
          </x14:sparklines>
        </x14:sparklineGroup>
        <x14:sparklineGroup manualMax="150" manualMin="0" displayEmptyCellsAs="gap" minAxisType="custom" maxAxisType="custom">
          <x14:colorSeries rgb="FF376092"/>
          <x14:colorNegative rgb="FFD00000"/>
          <x14:colorAxis rgb="FF000000"/>
          <x14:colorMarkers rgb="FFD00000"/>
          <x14:colorFirst rgb="FFD00000"/>
          <x14:colorLast rgb="FFD00000"/>
          <x14:colorHigh rgb="FFD00000"/>
          <x14:colorLow rgb="FFD00000"/>
          <x14:sparklines>
            <x14:sparkline>
              <xm:f>Entwicklung!J51:M51</xm:f>
              <xm:sqref>N50</xm:sqref>
            </x14:sparkline>
            <x14:sparkline>
              <xm:f>Entwicklung!J52:M52</xm:f>
              <xm:sqref>N51</xm:sqref>
            </x14:sparkline>
            <x14:sparkline>
              <xm:f>Entwicklung!J53:M53</xm:f>
              <xm:sqref>N52</xm:sqref>
            </x14:sparkline>
            <x14:sparkline>
              <xm:f>Entwicklung!J54:M54</xm:f>
              <xm:sqref>N53</xm:sqref>
            </x14:sparkline>
            <x14:sparkline>
              <xm:f>Entwicklung!J55:M55</xm:f>
              <xm:sqref>N54</xm:sqref>
            </x14:sparkline>
          </x14:sparklines>
        </x14:sparklineGroup>
        <x14:sparklineGroup manualMax="100" type="column" displayEmptyCellsAs="gap" minAxisType="group" maxAxisType="custom">
          <x14:colorSeries rgb="FF376092"/>
          <x14:colorNegative rgb="FFD00000"/>
          <x14:colorAxis rgb="FF000000"/>
          <x14:colorMarkers rgb="FFD00000"/>
          <x14:colorFirst rgb="FFD00000"/>
          <x14:colorLast rgb="FFD00000"/>
          <x14:colorHigh rgb="FFD00000"/>
          <x14:colorLow rgb="FFD00000"/>
          <x14:sparklines>
            <x14:sparkline>
              <xm:f>Entwicklung!J87:M87</xm:f>
              <xm:sqref>N87</xm:sqref>
            </x14:sparkline>
            <x14:sparkline>
              <xm:f>Entwicklung!J88:M88</xm:f>
              <xm:sqref>N88</xm:sqref>
            </x14:sparkline>
            <x14:sparkline>
              <xm:f>Entwicklung!J89:M89</xm:f>
              <xm:sqref>N89</xm:sqref>
            </x14:sparkline>
            <x14:sparkline>
              <xm:f>Entwicklung!J90:M90</xm:f>
              <xm:sqref>N90</xm:sqref>
            </x14:sparkline>
            <x14:sparkline>
              <xm:f>Entwicklung!J91:M91</xm:f>
              <xm:sqref>N91</xm:sqref>
            </x14:sparkline>
          </x14:sparklines>
        </x14:sparklineGroup>
        <x14:sparklineGroup manualMax="100" type="column" displayEmptyCellsAs="gap" minAxisType="group" maxAxisType="custom">
          <x14:colorSeries rgb="FF376092"/>
          <x14:colorNegative rgb="FFD00000"/>
          <x14:colorAxis rgb="FF000000"/>
          <x14:colorMarkers rgb="FFD00000"/>
          <x14:colorFirst rgb="FFD00000"/>
          <x14:colorLast rgb="FFD00000"/>
          <x14:colorHigh rgb="FFD00000"/>
          <x14:colorLow rgb="FFD00000"/>
          <x14:sparklines>
            <x14:sparkline>
              <xm:f>Entwicklung!J80:M80</xm:f>
              <xm:sqref>N80</xm:sqref>
            </x14:sparkline>
            <x14:sparkline>
              <xm:f>Entwicklung!J81:M81</xm:f>
              <xm:sqref>N81</xm:sqref>
            </x14:sparkline>
            <x14:sparkline>
              <xm:f>Entwicklung!J82:M82</xm:f>
              <xm:sqref>N82</xm:sqref>
            </x14:sparkline>
            <x14:sparkline>
              <xm:f>Entwicklung!J83:M83</xm:f>
              <xm:sqref>N83</xm:sqref>
            </x14:sparkline>
            <x14:sparkline>
              <xm:f>Entwicklung!J84:M84</xm:f>
              <xm:sqref>N84</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2"/>
  <sheetViews>
    <sheetView zoomScale="55" zoomScaleNormal="55" workbookViewId="0"/>
  </sheetViews>
  <sheetFormatPr baseColWidth="10" defaultRowHeight="15" customHeight="1" x14ac:dyDescent="0.25"/>
  <cols>
    <col min="1" max="1" width="14.85546875" bestFit="1" customWidth="1"/>
    <col min="2" max="2" width="13.7109375" bestFit="1" customWidth="1"/>
    <col min="3" max="3" width="47.140625" customWidth="1"/>
    <col min="4" max="4" width="43.140625" bestFit="1" customWidth="1"/>
    <col min="5" max="5" width="75.5703125" bestFit="1" customWidth="1"/>
    <col min="6" max="6" width="184.5703125" bestFit="1" customWidth="1"/>
    <col min="7" max="7" width="27.140625" bestFit="1" customWidth="1"/>
  </cols>
  <sheetData>
    <row r="2" spans="1:7" ht="15" customHeight="1" x14ac:dyDescent="0.25">
      <c r="A2" s="6" t="s">
        <v>44</v>
      </c>
      <c r="B2" s="6" t="s">
        <v>81</v>
      </c>
      <c r="C2" s="8" t="s">
        <v>87</v>
      </c>
      <c r="D2" s="6" t="s">
        <v>86</v>
      </c>
      <c r="E2" s="3" t="s">
        <v>367</v>
      </c>
    </row>
    <row r="3" spans="1:7" ht="15" customHeight="1" x14ac:dyDescent="0.25">
      <c r="A3" s="1" t="s">
        <v>183</v>
      </c>
      <c r="B3" s="1" t="s">
        <v>274</v>
      </c>
      <c r="C3" s="2" t="s">
        <v>276</v>
      </c>
      <c r="D3" s="1" t="s">
        <v>279</v>
      </c>
      <c r="E3" s="5" t="s">
        <v>373</v>
      </c>
      <c r="F3" s="5" t="s">
        <v>377</v>
      </c>
      <c r="G3" s="3" t="s">
        <v>364</v>
      </c>
    </row>
    <row r="4" spans="1:7" ht="15" customHeight="1" x14ac:dyDescent="0.25">
      <c r="A4" s="1" t="s">
        <v>289</v>
      </c>
      <c r="B4" s="1" t="s">
        <v>310</v>
      </c>
      <c r="C4" s="2" t="s">
        <v>319</v>
      </c>
      <c r="D4" s="1" t="s">
        <v>279</v>
      </c>
      <c r="E4" s="5" t="s">
        <v>373</v>
      </c>
      <c r="F4" s="5" t="s">
        <v>376</v>
      </c>
      <c r="G4" s="3" t="s">
        <v>364</v>
      </c>
    </row>
    <row r="5" spans="1:7" ht="15" customHeight="1" x14ac:dyDescent="0.25">
      <c r="A5" s="1" t="s">
        <v>289</v>
      </c>
      <c r="B5" s="1" t="s">
        <v>329</v>
      </c>
      <c r="C5" s="2" t="s">
        <v>331</v>
      </c>
      <c r="D5" s="1" t="s">
        <v>279</v>
      </c>
      <c r="E5" s="5" t="s">
        <v>373</v>
      </c>
      <c r="F5" s="5" t="s">
        <v>374</v>
      </c>
      <c r="G5" s="4" t="s">
        <v>368</v>
      </c>
    </row>
    <row r="6" spans="1:7" ht="15" customHeight="1" x14ac:dyDescent="0.25">
      <c r="A6" s="1" t="s">
        <v>289</v>
      </c>
      <c r="B6" s="1" t="s">
        <v>348</v>
      </c>
      <c r="C6" s="2" t="s">
        <v>350</v>
      </c>
      <c r="D6" s="1" t="s">
        <v>279</v>
      </c>
      <c r="E6" s="5" t="s">
        <v>373</v>
      </c>
      <c r="F6" s="5" t="s">
        <v>375</v>
      </c>
      <c r="G6" s="4" t="s">
        <v>364</v>
      </c>
    </row>
    <row r="7" spans="1:7" ht="15" customHeight="1" x14ac:dyDescent="0.25">
      <c r="A7" s="1" t="s">
        <v>44</v>
      </c>
      <c r="B7" s="1" t="s">
        <v>65</v>
      </c>
      <c r="C7" s="2" t="s">
        <v>67</v>
      </c>
      <c r="D7" s="1" t="s">
        <v>66</v>
      </c>
      <c r="E7" s="3" t="s">
        <v>359</v>
      </c>
    </row>
    <row r="8" spans="1:7" ht="15" customHeight="1" x14ac:dyDescent="0.25">
      <c r="A8" s="1" t="s">
        <v>44</v>
      </c>
      <c r="B8" s="1" t="s">
        <v>73</v>
      </c>
      <c r="C8" s="2" t="s">
        <v>75</v>
      </c>
      <c r="D8" s="1" t="s">
        <v>66</v>
      </c>
      <c r="E8" s="3" t="s">
        <v>359</v>
      </c>
    </row>
    <row r="9" spans="1:7" ht="15" customHeight="1" x14ac:dyDescent="0.25">
      <c r="A9" s="1" t="s">
        <v>44</v>
      </c>
      <c r="B9" s="1" t="s">
        <v>101</v>
      </c>
      <c r="C9" s="2" t="s">
        <v>103</v>
      </c>
      <c r="D9" s="1" t="s">
        <v>66</v>
      </c>
      <c r="E9" s="3" t="s">
        <v>359</v>
      </c>
    </row>
    <row r="10" spans="1:7" ht="15" customHeight="1" x14ac:dyDescent="0.25">
      <c r="A10" s="1" t="s">
        <v>44</v>
      </c>
      <c r="B10" s="1" t="s">
        <v>105</v>
      </c>
      <c r="C10" s="2" t="s">
        <v>107</v>
      </c>
      <c r="D10" s="1" t="s">
        <v>66</v>
      </c>
      <c r="E10" s="3" t="s">
        <v>359</v>
      </c>
    </row>
    <row r="11" spans="1:7" ht="15" customHeight="1" x14ac:dyDescent="0.25">
      <c r="A11" s="1" t="s">
        <v>44</v>
      </c>
      <c r="B11" s="1" t="s">
        <v>157</v>
      </c>
      <c r="C11" s="2" t="s">
        <v>159</v>
      </c>
      <c r="D11" s="1" t="s">
        <v>66</v>
      </c>
      <c r="E11" s="3" t="s">
        <v>359</v>
      </c>
    </row>
    <row r="12" spans="1:7" ht="15" customHeight="1" x14ac:dyDescent="0.25">
      <c r="A12" s="1" t="s">
        <v>44</v>
      </c>
      <c r="B12" s="1" t="s">
        <v>169</v>
      </c>
      <c r="C12" s="2" t="s">
        <v>171</v>
      </c>
      <c r="D12" s="1" t="s">
        <v>66</v>
      </c>
      <c r="E12" s="3" t="s">
        <v>359</v>
      </c>
    </row>
    <row r="13" spans="1:7" ht="15" customHeight="1" x14ac:dyDescent="0.25">
      <c r="A13" s="1" t="s">
        <v>44</v>
      </c>
      <c r="B13" s="1" t="s">
        <v>176</v>
      </c>
      <c r="C13" s="2" t="s">
        <v>178</v>
      </c>
      <c r="D13" s="1" t="s">
        <v>66</v>
      </c>
      <c r="E13" s="3" t="s">
        <v>359</v>
      </c>
    </row>
    <row r="14" spans="1:7" ht="15" customHeight="1" x14ac:dyDescent="0.25">
      <c r="A14" s="1" t="s">
        <v>44</v>
      </c>
      <c r="B14" s="1" t="s">
        <v>180</v>
      </c>
      <c r="C14" s="2" t="s">
        <v>182</v>
      </c>
      <c r="D14" s="1" t="s">
        <v>66</v>
      </c>
      <c r="E14" s="3" t="s">
        <v>359</v>
      </c>
    </row>
    <row r="15" spans="1:7" ht="15" customHeight="1" x14ac:dyDescent="0.25">
      <c r="A15" s="1" t="s">
        <v>289</v>
      </c>
      <c r="B15" s="1" t="s">
        <v>302</v>
      </c>
      <c r="C15" s="2" t="s">
        <v>304</v>
      </c>
      <c r="D15" s="1" t="s">
        <v>66</v>
      </c>
      <c r="E15" s="3" t="s">
        <v>359</v>
      </c>
    </row>
    <row r="16" spans="1:7" ht="15" customHeight="1" x14ac:dyDescent="0.25">
      <c r="A16" s="1" t="s">
        <v>289</v>
      </c>
      <c r="B16" s="1" t="s">
        <v>310</v>
      </c>
      <c r="C16" s="2" t="s">
        <v>312</v>
      </c>
      <c r="D16" s="1" t="s">
        <v>66</v>
      </c>
      <c r="E16" s="3" t="s">
        <v>359</v>
      </c>
    </row>
    <row r="17" spans="1:6" ht="15" customHeight="1" x14ac:dyDescent="0.25">
      <c r="A17" s="1" t="s">
        <v>289</v>
      </c>
      <c r="B17" s="1" t="s">
        <v>321</v>
      </c>
      <c r="C17" s="2" t="s">
        <v>323</v>
      </c>
      <c r="D17" s="1" t="s">
        <v>66</v>
      </c>
      <c r="E17" s="3" t="s">
        <v>359</v>
      </c>
    </row>
    <row r="18" spans="1:6" ht="15" customHeight="1" x14ac:dyDescent="0.25">
      <c r="A18" s="1" t="s">
        <v>289</v>
      </c>
      <c r="B18" s="1" t="s">
        <v>348</v>
      </c>
      <c r="C18" s="2" t="s">
        <v>354</v>
      </c>
      <c r="D18" s="1" t="s">
        <v>66</v>
      </c>
      <c r="E18" s="3" t="s">
        <v>359</v>
      </c>
    </row>
    <row r="19" spans="1:6" ht="15" customHeight="1" x14ac:dyDescent="0.25">
      <c r="A19" s="1" t="s">
        <v>4</v>
      </c>
      <c r="B19" s="1" t="s">
        <v>29</v>
      </c>
      <c r="C19" s="2" t="s">
        <v>31</v>
      </c>
      <c r="D19" s="1" t="s">
        <v>30</v>
      </c>
      <c r="E19" s="5" t="s">
        <v>372</v>
      </c>
    </row>
    <row r="20" spans="1:6" ht="15" customHeight="1" x14ac:dyDescent="0.25">
      <c r="A20" s="1" t="s">
        <v>44</v>
      </c>
      <c r="B20" s="1" t="s">
        <v>145</v>
      </c>
      <c r="C20" s="2" t="s">
        <v>147</v>
      </c>
      <c r="D20" s="1" t="s">
        <v>146</v>
      </c>
      <c r="E20" s="3" t="s">
        <v>363</v>
      </c>
      <c r="F20" s="3" t="s">
        <v>364</v>
      </c>
    </row>
    <row r="21" spans="1:6" ht="15" customHeight="1" x14ac:dyDescent="0.25">
      <c r="A21" s="1" t="s">
        <v>44</v>
      </c>
      <c r="B21" s="1" t="s">
        <v>53</v>
      </c>
      <c r="C21" s="2" t="s">
        <v>59</v>
      </c>
      <c r="D21" s="1" t="s">
        <v>22</v>
      </c>
      <c r="E21" s="5" t="s">
        <v>378</v>
      </c>
    </row>
    <row r="22" spans="1:6" ht="15" customHeight="1" x14ac:dyDescent="0.25">
      <c r="A22" s="1" t="s">
        <v>44</v>
      </c>
      <c r="B22" s="1" t="s">
        <v>53</v>
      </c>
      <c r="C22" s="2" t="s">
        <v>55</v>
      </c>
      <c r="D22" s="1" t="s">
        <v>54</v>
      </c>
      <c r="E22" s="5" t="s">
        <v>378</v>
      </c>
    </row>
    <row r="23" spans="1:6" ht="15" customHeight="1" x14ac:dyDescent="0.25">
      <c r="A23" s="1" t="s">
        <v>183</v>
      </c>
      <c r="B23" s="1" t="s">
        <v>204</v>
      </c>
      <c r="C23" s="2" t="s">
        <v>206</v>
      </c>
      <c r="D23" s="1" t="s">
        <v>54</v>
      </c>
      <c r="E23" s="5" t="s">
        <v>378</v>
      </c>
    </row>
    <row r="24" spans="1:6" ht="15" customHeight="1" x14ac:dyDescent="0.25">
      <c r="A24" s="1" t="s">
        <v>289</v>
      </c>
      <c r="B24" s="1" t="s">
        <v>337</v>
      </c>
      <c r="C24" s="2" t="s">
        <v>339</v>
      </c>
      <c r="D24" s="1" t="s">
        <v>54</v>
      </c>
      <c r="E24" s="5" t="s">
        <v>378</v>
      </c>
    </row>
    <row r="25" spans="1:6" ht="15" customHeight="1" x14ac:dyDescent="0.25">
      <c r="A25" s="1" t="s">
        <v>4</v>
      </c>
      <c r="B25" s="1" t="s">
        <v>5</v>
      </c>
      <c r="C25" s="2" t="s">
        <v>11</v>
      </c>
      <c r="D25" s="1" t="s">
        <v>10</v>
      </c>
      <c r="E25" s="5" t="s">
        <v>378</v>
      </c>
    </row>
    <row r="26" spans="1:6" ht="15" customHeight="1" x14ac:dyDescent="0.25">
      <c r="A26" s="1" t="s">
        <v>44</v>
      </c>
      <c r="B26" s="1" t="s">
        <v>45</v>
      </c>
      <c r="C26" s="2" t="s">
        <v>47</v>
      </c>
      <c r="D26" s="1" t="s">
        <v>10</v>
      </c>
      <c r="E26" s="5" t="s">
        <v>378</v>
      </c>
    </row>
    <row r="27" spans="1:6" ht="15" customHeight="1" x14ac:dyDescent="0.25">
      <c r="A27" s="1" t="s">
        <v>44</v>
      </c>
      <c r="B27" s="1" t="s">
        <v>89</v>
      </c>
      <c r="C27" s="2" t="s">
        <v>99</v>
      </c>
      <c r="D27" s="1" t="s">
        <v>10</v>
      </c>
      <c r="E27" s="5" t="s">
        <v>378</v>
      </c>
    </row>
    <row r="28" spans="1:6" ht="15" customHeight="1" x14ac:dyDescent="0.25">
      <c r="A28" s="1" t="s">
        <v>183</v>
      </c>
      <c r="B28" s="1" t="s">
        <v>219</v>
      </c>
      <c r="C28" s="2" t="s">
        <v>225</v>
      </c>
      <c r="D28" s="1" t="s">
        <v>10</v>
      </c>
      <c r="E28" s="5" t="s">
        <v>378</v>
      </c>
    </row>
    <row r="29" spans="1:6" ht="15" customHeight="1" x14ac:dyDescent="0.25">
      <c r="A29" s="1" t="s">
        <v>183</v>
      </c>
      <c r="B29" s="1" t="s">
        <v>230</v>
      </c>
      <c r="C29" s="2" t="s">
        <v>236</v>
      </c>
      <c r="D29" s="1" t="s">
        <v>10</v>
      </c>
      <c r="E29" s="5" t="s">
        <v>378</v>
      </c>
    </row>
    <row r="30" spans="1:6" ht="15" customHeight="1" x14ac:dyDescent="0.25">
      <c r="A30" s="1" t="s">
        <v>44</v>
      </c>
      <c r="B30" s="1" t="s">
        <v>113</v>
      </c>
      <c r="C30" s="2" t="s">
        <v>119</v>
      </c>
      <c r="D30" s="1" t="s">
        <v>118</v>
      </c>
      <c r="E30" s="3" t="s">
        <v>364</v>
      </c>
    </row>
    <row r="31" spans="1:6" ht="15" customHeight="1" x14ac:dyDescent="0.25">
      <c r="A31" s="1" t="s">
        <v>44</v>
      </c>
      <c r="B31" s="1" t="s">
        <v>137</v>
      </c>
      <c r="C31" s="2" t="s">
        <v>143</v>
      </c>
      <c r="D31" s="1" t="s">
        <v>118</v>
      </c>
      <c r="E31" s="3" t="s">
        <v>364</v>
      </c>
      <c r="F31" s="5" t="s">
        <v>379</v>
      </c>
    </row>
    <row r="32" spans="1:6" ht="15" customHeight="1" x14ac:dyDescent="0.25">
      <c r="A32" s="1" t="s">
        <v>183</v>
      </c>
      <c r="B32" s="1" t="s">
        <v>274</v>
      </c>
      <c r="C32" s="2" t="s">
        <v>284</v>
      </c>
      <c r="D32" s="1" t="s">
        <v>118</v>
      </c>
      <c r="E32" s="3" t="s">
        <v>364</v>
      </c>
      <c r="F32" s="5" t="s">
        <v>379</v>
      </c>
    </row>
    <row r="33" spans="1:6" ht="15" customHeight="1" x14ac:dyDescent="0.25">
      <c r="A33" s="1" t="s">
        <v>289</v>
      </c>
      <c r="B33" s="1" t="s">
        <v>290</v>
      </c>
      <c r="C33" s="2" t="s">
        <v>296</v>
      </c>
      <c r="D33" s="1" t="s">
        <v>118</v>
      </c>
      <c r="E33" s="3" t="s">
        <v>364</v>
      </c>
      <c r="F33" s="5" t="s">
        <v>379</v>
      </c>
    </row>
    <row r="34" spans="1:6" ht="15" customHeight="1" x14ac:dyDescent="0.25">
      <c r="A34" s="1" t="s">
        <v>4</v>
      </c>
      <c r="B34" s="1" t="s">
        <v>41</v>
      </c>
      <c r="C34" s="2" t="s">
        <v>43</v>
      </c>
      <c r="D34" s="1" t="s">
        <v>42</v>
      </c>
      <c r="E34" s="3" t="s">
        <v>364</v>
      </c>
      <c r="F34" s="5" t="s">
        <v>379</v>
      </c>
    </row>
    <row r="35" spans="1:6" ht="15" customHeight="1" x14ac:dyDescent="0.25">
      <c r="A35" s="1" t="s">
        <v>44</v>
      </c>
      <c r="B35" s="1" t="s">
        <v>89</v>
      </c>
      <c r="C35" s="2" t="s">
        <v>91</v>
      </c>
      <c r="D35" s="1" t="s">
        <v>42</v>
      </c>
      <c r="E35" s="3" t="s">
        <v>364</v>
      </c>
      <c r="F35" s="5" t="s">
        <v>379</v>
      </c>
    </row>
    <row r="36" spans="1:6" ht="15" customHeight="1" x14ac:dyDescent="0.25">
      <c r="A36" s="1" t="s">
        <v>44</v>
      </c>
      <c r="B36" s="1" t="s">
        <v>105</v>
      </c>
      <c r="C36" s="2" t="s">
        <v>111</v>
      </c>
      <c r="D36" s="1" t="s">
        <v>42</v>
      </c>
      <c r="E36" s="3" t="s">
        <v>364</v>
      </c>
      <c r="F36" s="5" t="s">
        <v>379</v>
      </c>
    </row>
    <row r="37" spans="1:6" ht="15" customHeight="1" x14ac:dyDescent="0.25">
      <c r="A37" s="1" t="s">
        <v>44</v>
      </c>
      <c r="B37" s="1" t="s">
        <v>145</v>
      </c>
      <c r="C37" s="2" t="s">
        <v>147</v>
      </c>
      <c r="D37" s="1" t="s">
        <v>42</v>
      </c>
      <c r="E37" s="3" t="s">
        <v>364</v>
      </c>
      <c r="F37" s="5" t="s">
        <v>379</v>
      </c>
    </row>
    <row r="38" spans="1:6" ht="15" customHeight="1" x14ac:dyDescent="0.25">
      <c r="A38" s="1" t="s">
        <v>183</v>
      </c>
      <c r="B38" s="1" t="s">
        <v>238</v>
      </c>
      <c r="C38" s="2" t="s">
        <v>240</v>
      </c>
      <c r="D38" s="1" t="s">
        <v>42</v>
      </c>
      <c r="E38" s="3" t="s">
        <v>364</v>
      </c>
      <c r="F38" s="5" t="s">
        <v>379</v>
      </c>
    </row>
    <row r="39" spans="1:6" ht="15" customHeight="1" x14ac:dyDescent="0.25">
      <c r="A39" s="1" t="s">
        <v>4</v>
      </c>
      <c r="B39" s="1" t="s">
        <v>21</v>
      </c>
      <c r="C39" s="2" t="s">
        <v>23</v>
      </c>
      <c r="D39" s="1" t="s">
        <v>22</v>
      </c>
      <c r="E39" s="3" t="s">
        <v>364</v>
      </c>
    </row>
    <row r="40" spans="1:6" ht="15" customHeight="1" x14ac:dyDescent="0.25">
      <c r="A40" s="1" t="s">
        <v>44</v>
      </c>
      <c r="B40" s="1" t="s">
        <v>125</v>
      </c>
      <c r="C40" s="2" t="s">
        <v>127</v>
      </c>
      <c r="D40" s="1" t="s">
        <v>126</v>
      </c>
      <c r="E40" s="5" t="s">
        <v>379</v>
      </c>
    </row>
    <row r="41" spans="1:6" ht="15" customHeight="1" x14ac:dyDescent="0.25">
      <c r="A41" s="1" t="s">
        <v>183</v>
      </c>
      <c r="B41" s="1" t="s">
        <v>212</v>
      </c>
      <c r="C41" s="2" t="s">
        <v>214</v>
      </c>
      <c r="D41" s="1" t="s">
        <v>126</v>
      </c>
      <c r="E41" s="5" t="s">
        <v>379</v>
      </c>
    </row>
    <row r="42" spans="1:6" ht="15" customHeight="1" x14ac:dyDescent="0.25">
      <c r="A42" s="1" t="s">
        <v>183</v>
      </c>
      <c r="B42" s="1" t="s">
        <v>250</v>
      </c>
      <c r="C42" s="2" t="s">
        <v>256</v>
      </c>
      <c r="D42" s="1" t="s">
        <v>126</v>
      </c>
      <c r="E42" s="5" t="s">
        <v>379</v>
      </c>
    </row>
    <row r="43" spans="1:6" ht="15" customHeight="1" x14ac:dyDescent="0.25">
      <c r="A43" s="1" t="s">
        <v>183</v>
      </c>
      <c r="B43" s="1" t="s">
        <v>270</v>
      </c>
      <c r="C43" s="2" t="s">
        <v>272</v>
      </c>
      <c r="D43" s="1" t="s">
        <v>126</v>
      </c>
      <c r="E43" s="5" t="s">
        <v>379</v>
      </c>
    </row>
    <row r="44" spans="1:6" ht="15" customHeight="1" x14ac:dyDescent="0.25">
      <c r="A44" s="1" t="s">
        <v>289</v>
      </c>
      <c r="B44" s="1" t="s">
        <v>337</v>
      </c>
      <c r="C44" s="2" t="s">
        <v>339</v>
      </c>
      <c r="D44" s="1" t="s">
        <v>126</v>
      </c>
      <c r="E44" s="5" t="s">
        <v>379</v>
      </c>
    </row>
    <row r="45" spans="1:6" ht="15" customHeight="1" x14ac:dyDescent="0.25">
      <c r="A45" s="1" t="s">
        <v>289</v>
      </c>
      <c r="B45" s="1" t="s">
        <v>306</v>
      </c>
      <c r="C45" s="2" t="s">
        <v>308</v>
      </c>
      <c r="D45" s="1" t="s">
        <v>307</v>
      </c>
      <c r="E45" s="5" t="s">
        <v>379</v>
      </c>
    </row>
    <row r="46" spans="1:6" ht="15" customHeight="1" x14ac:dyDescent="0.25">
      <c r="A46" s="1" t="s">
        <v>44</v>
      </c>
      <c r="B46" s="1" t="s">
        <v>161</v>
      </c>
      <c r="C46" s="2" t="s">
        <v>163</v>
      </c>
      <c r="D46" s="1" t="s">
        <v>118</v>
      </c>
      <c r="E46" s="5" t="s">
        <v>379</v>
      </c>
    </row>
    <row r="47" spans="1:6" ht="15" customHeight="1" x14ac:dyDescent="0.25">
      <c r="A47" s="1" t="s">
        <v>289</v>
      </c>
      <c r="B47" s="1" t="s">
        <v>290</v>
      </c>
      <c r="C47" s="2" t="s">
        <v>296</v>
      </c>
      <c r="D47" s="1" t="s">
        <v>295</v>
      </c>
      <c r="E47" s="5" t="s">
        <v>379</v>
      </c>
    </row>
    <row r="48" spans="1:6" ht="15" customHeight="1" x14ac:dyDescent="0.25">
      <c r="A48" s="1" t="s">
        <v>4</v>
      </c>
      <c r="B48" s="1" t="s">
        <v>5</v>
      </c>
      <c r="C48" s="2" t="s">
        <v>7</v>
      </c>
      <c r="D48" s="1" t="s">
        <v>6</v>
      </c>
      <c r="E48" s="3" t="s">
        <v>360</v>
      </c>
    </row>
    <row r="49" spans="1:5" ht="15" customHeight="1" x14ac:dyDescent="0.25">
      <c r="A49" s="1" t="s">
        <v>4</v>
      </c>
      <c r="B49" s="1" t="s">
        <v>13</v>
      </c>
      <c r="C49" s="2" t="s">
        <v>19</v>
      </c>
      <c r="D49" s="1" t="s">
        <v>6</v>
      </c>
      <c r="E49" s="3" t="s">
        <v>360</v>
      </c>
    </row>
    <row r="50" spans="1:5" ht="15" customHeight="1" x14ac:dyDescent="0.25">
      <c r="A50" s="1" t="s">
        <v>44</v>
      </c>
      <c r="B50" s="1" t="s">
        <v>45</v>
      </c>
      <c r="C50" s="2" t="s">
        <v>47</v>
      </c>
      <c r="D50" s="1" t="s">
        <v>6</v>
      </c>
      <c r="E50" s="3" t="s">
        <v>360</v>
      </c>
    </row>
    <row r="51" spans="1:5" ht="15" customHeight="1" x14ac:dyDescent="0.25">
      <c r="A51" s="1" t="s">
        <v>44</v>
      </c>
      <c r="B51" s="1" t="s">
        <v>61</v>
      </c>
      <c r="C51" s="2" t="s">
        <v>63</v>
      </c>
      <c r="D51" s="1" t="s">
        <v>6</v>
      </c>
      <c r="E51" s="3" t="s">
        <v>360</v>
      </c>
    </row>
    <row r="52" spans="1:5" ht="15" customHeight="1" x14ac:dyDescent="0.25">
      <c r="A52" s="1" t="s">
        <v>44</v>
      </c>
      <c r="B52" s="1" t="s">
        <v>65</v>
      </c>
      <c r="C52" s="2" t="s">
        <v>71</v>
      </c>
      <c r="D52" s="1" t="s">
        <v>6</v>
      </c>
      <c r="E52" s="3" t="s">
        <v>360</v>
      </c>
    </row>
    <row r="53" spans="1:5" ht="15" customHeight="1" x14ac:dyDescent="0.25">
      <c r="A53" s="1" t="s">
        <v>44</v>
      </c>
      <c r="B53" s="1" t="s">
        <v>73</v>
      </c>
      <c r="C53" s="2" t="s">
        <v>79</v>
      </c>
      <c r="D53" s="1" t="s">
        <v>6</v>
      </c>
      <c r="E53" s="3" t="s">
        <v>360</v>
      </c>
    </row>
    <row r="54" spans="1:5" ht="15" customHeight="1" x14ac:dyDescent="0.25">
      <c r="A54" s="1" t="s">
        <v>44</v>
      </c>
      <c r="B54" s="1" t="s">
        <v>89</v>
      </c>
      <c r="C54" s="2" t="s">
        <v>95</v>
      </c>
      <c r="D54" s="1" t="s">
        <v>6</v>
      </c>
      <c r="E54" s="3" t="s">
        <v>360</v>
      </c>
    </row>
    <row r="55" spans="1:5" ht="15" customHeight="1" x14ac:dyDescent="0.25">
      <c r="A55" s="1" t="s">
        <v>44</v>
      </c>
      <c r="B55" s="1" t="s">
        <v>121</v>
      </c>
      <c r="C55" s="2" t="s">
        <v>123</v>
      </c>
      <c r="D55" s="1" t="s">
        <v>6</v>
      </c>
      <c r="E55" s="3" t="s">
        <v>360</v>
      </c>
    </row>
    <row r="56" spans="1:5" ht="15" customHeight="1" x14ac:dyDescent="0.25">
      <c r="A56" s="1" t="s">
        <v>44</v>
      </c>
      <c r="B56" s="1" t="s">
        <v>153</v>
      </c>
      <c r="C56" s="2" t="s">
        <v>155</v>
      </c>
      <c r="D56" s="1" t="s">
        <v>6</v>
      </c>
      <c r="E56" s="3" t="s">
        <v>360</v>
      </c>
    </row>
    <row r="57" spans="1:5" ht="15" customHeight="1" x14ac:dyDescent="0.25">
      <c r="A57" s="1" t="s">
        <v>183</v>
      </c>
      <c r="B57" s="1" t="s">
        <v>188</v>
      </c>
      <c r="C57" s="2" t="s">
        <v>194</v>
      </c>
      <c r="D57" s="1" t="s">
        <v>6</v>
      </c>
      <c r="E57" s="3" t="s">
        <v>360</v>
      </c>
    </row>
    <row r="58" spans="1:5" ht="15" customHeight="1" x14ac:dyDescent="0.25">
      <c r="A58" s="1" t="s">
        <v>183</v>
      </c>
      <c r="B58" s="1" t="s">
        <v>219</v>
      </c>
      <c r="C58" s="2" t="s">
        <v>221</v>
      </c>
      <c r="D58" s="1" t="s">
        <v>6</v>
      </c>
      <c r="E58" s="3" t="s">
        <v>360</v>
      </c>
    </row>
    <row r="59" spans="1:5" ht="15" customHeight="1" x14ac:dyDescent="0.25">
      <c r="A59" s="1" t="s">
        <v>183</v>
      </c>
      <c r="B59" s="1" t="s">
        <v>230</v>
      </c>
      <c r="C59" s="2" t="s">
        <v>232</v>
      </c>
      <c r="D59" s="1" t="s">
        <v>6</v>
      </c>
      <c r="E59" s="3" t="s">
        <v>360</v>
      </c>
    </row>
    <row r="60" spans="1:5" ht="15" customHeight="1" x14ac:dyDescent="0.25">
      <c r="A60" s="1" t="s">
        <v>183</v>
      </c>
      <c r="B60" s="1" t="s">
        <v>238</v>
      </c>
      <c r="C60" s="2" t="s">
        <v>244</v>
      </c>
      <c r="D60" s="1" t="s">
        <v>6</v>
      </c>
      <c r="E60" s="3" t="s">
        <v>360</v>
      </c>
    </row>
    <row r="61" spans="1:5" ht="15" customHeight="1" x14ac:dyDescent="0.25">
      <c r="A61" s="1" t="s">
        <v>183</v>
      </c>
      <c r="B61" s="1" t="s">
        <v>246</v>
      </c>
      <c r="C61" s="2" t="s">
        <v>248</v>
      </c>
      <c r="D61" s="1" t="s">
        <v>6</v>
      </c>
      <c r="E61" s="3" t="s">
        <v>360</v>
      </c>
    </row>
    <row r="62" spans="1:5" ht="15" customHeight="1" x14ac:dyDescent="0.25">
      <c r="A62" s="1" t="s">
        <v>183</v>
      </c>
      <c r="B62" s="1" t="s">
        <v>258</v>
      </c>
      <c r="C62" s="2" t="s">
        <v>260</v>
      </c>
      <c r="D62" s="1" t="s">
        <v>6</v>
      </c>
      <c r="E62" s="3" t="s">
        <v>360</v>
      </c>
    </row>
    <row r="63" spans="1:5" ht="15" customHeight="1" x14ac:dyDescent="0.25">
      <c r="A63" s="1" t="s">
        <v>183</v>
      </c>
      <c r="B63" s="1" t="s">
        <v>286</v>
      </c>
      <c r="C63" s="2" t="s">
        <v>288</v>
      </c>
      <c r="D63" s="1" t="s">
        <v>6</v>
      </c>
      <c r="E63" s="3" t="s">
        <v>360</v>
      </c>
    </row>
    <row r="64" spans="1:5" ht="15" customHeight="1" x14ac:dyDescent="0.25">
      <c r="A64" s="1" t="s">
        <v>44</v>
      </c>
      <c r="B64" s="1" t="s">
        <v>125</v>
      </c>
      <c r="C64" s="2" t="s">
        <v>131</v>
      </c>
      <c r="D64" s="1" t="s">
        <v>130</v>
      </c>
      <c r="E64" s="3" t="s">
        <v>365</v>
      </c>
    </row>
    <row r="65" spans="1:5" ht="15" customHeight="1" x14ac:dyDescent="0.25">
      <c r="A65" s="1" t="s">
        <v>289</v>
      </c>
      <c r="B65" s="1" t="s">
        <v>321</v>
      </c>
      <c r="C65" s="2" t="s">
        <v>327</v>
      </c>
      <c r="D65" s="1" t="s">
        <v>130</v>
      </c>
      <c r="E65" s="3" t="s">
        <v>365</v>
      </c>
    </row>
    <row r="66" spans="1:5" ht="15" customHeight="1" x14ac:dyDescent="0.25">
      <c r="A66" s="1" t="s">
        <v>183</v>
      </c>
      <c r="B66" s="1" t="s">
        <v>250</v>
      </c>
      <c r="C66" s="2" t="s">
        <v>252</v>
      </c>
      <c r="D66" s="1" t="s">
        <v>251</v>
      </c>
      <c r="E66" s="3" t="s">
        <v>366</v>
      </c>
    </row>
    <row r="67" spans="1:5" ht="15" customHeight="1" x14ac:dyDescent="0.25">
      <c r="A67" s="1" t="s">
        <v>183</v>
      </c>
      <c r="B67" s="1" t="s">
        <v>262</v>
      </c>
      <c r="C67" s="2" t="s">
        <v>264</v>
      </c>
      <c r="D67" s="1" t="s">
        <v>251</v>
      </c>
      <c r="E67" s="3" t="s">
        <v>366</v>
      </c>
    </row>
    <row r="68" spans="1:5" ht="15" customHeight="1" x14ac:dyDescent="0.25">
      <c r="A68" s="1" t="s">
        <v>183</v>
      </c>
      <c r="B68" s="1" t="s">
        <v>204</v>
      </c>
      <c r="C68" s="2" t="s">
        <v>206</v>
      </c>
      <c r="D68" s="1" t="s">
        <v>6</v>
      </c>
      <c r="E68" s="3" t="s">
        <v>362</v>
      </c>
    </row>
    <row r="69" spans="1:5" ht="15" customHeight="1" x14ac:dyDescent="0.25">
      <c r="A69" s="1" t="s">
        <v>183</v>
      </c>
      <c r="B69" s="1" t="s">
        <v>216</v>
      </c>
      <c r="C69" s="2" t="s">
        <v>217</v>
      </c>
      <c r="D69" s="10" t="s">
        <v>380</v>
      </c>
      <c r="E69" s="3" t="s">
        <v>362</v>
      </c>
    </row>
    <row r="70" spans="1:5" ht="15" customHeight="1" x14ac:dyDescent="0.25">
      <c r="A70" s="1" t="s">
        <v>183</v>
      </c>
      <c r="B70" s="1" t="s">
        <v>227</v>
      </c>
      <c r="C70" s="2" t="s">
        <v>228</v>
      </c>
      <c r="D70" s="10" t="s">
        <v>380</v>
      </c>
      <c r="E70" s="3" t="s">
        <v>362</v>
      </c>
    </row>
    <row r="71" spans="1:5" ht="15" customHeight="1" x14ac:dyDescent="0.25">
      <c r="A71" s="1" t="s">
        <v>44</v>
      </c>
      <c r="B71" s="1" t="s">
        <v>173</v>
      </c>
      <c r="C71" s="2" t="s">
        <v>174</v>
      </c>
      <c r="D71" s="10" t="s">
        <v>381</v>
      </c>
      <c r="E71" s="3" t="s">
        <v>361</v>
      </c>
    </row>
    <row r="72" spans="1:5" ht="15" customHeight="1" x14ac:dyDescent="0.25">
      <c r="A72" s="1" t="s">
        <v>44</v>
      </c>
      <c r="B72" s="1" t="s">
        <v>81</v>
      </c>
      <c r="C72" s="2" t="s">
        <v>83</v>
      </c>
      <c r="D72" s="1" t="s">
        <v>82</v>
      </c>
      <c r="E72" s="5" t="s">
        <v>369</v>
      </c>
    </row>
    <row r="73" spans="1:5" ht="15" customHeight="1" x14ac:dyDescent="0.25">
      <c r="A73" s="1" t="s">
        <v>44</v>
      </c>
      <c r="B73" s="1" t="s">
        <v>137</v>
      </c>
      <c r="C73" s="2" t="s">
        <v>139</v>
      </c>
      <c r="D73" s="1" t="s">
        <v>82</v>
      </c>
      <c r="E73" s="5" t="s">
        <v>369</v>
      </c>
    </row>
    <row r="74" spans="1:5" ht="15" customHeight="1" x14ac:dyDescent="0.25">
      <c r="A74" s="1" t="s">
        <v>44</v>
      </c>
      <c r="B74" s="1" t="s">
        <v>165</v>
      </c>
      <c r="C74" s="2" t="s">
        <v>167</v>
      </c>
      <c r="D74" s="1" t="s">
        <v>82</v>
      </c>
      <c r="E74" s="5" t="s">
        <v>369</v>
      </c>
    </row>
    <row r="75" spans="1:5" ht="15" customHeight="1" x14ac:dyDescent="0.25">
      <c r="A75" s="1" t="s">
        <v>183</v>
      </c>
      <c r="B75" s="1" t="s">
        <v>274</v>
      </c>
      <c r="C75" s="2" t="s">
        <v>276</v>
      </c>
      <c r="D75" s="1" t="s">
        <v>82</v>
      </c>
      <c r="E75" s="5" t="s">
        <v>369</v>
      </c>
    </row>
    <row r="76" spans="1:5" ht="15" customHeight="1" x14ac:dyDescent="0.25">
      <c r="A76" s="1" t="s">
        <v>289</v>
      </c>
      <c r="B76" s="1" t="s">
        <v>310</v>
      </c>
      <c r="C76" s="2" t="s">
        <v>312</v>
      </c>
      <c r="D76" s="1" t="s">
        <v>82</v>
      </c>
      <c r="E76" s="5" t="s">
        <v>369</v>
      </c>
    </row>
    <row r="77" spans="1:5" ht="15" customHeight="1" x14ac:dyDescent="0.25">
      <c r="A77" s="1" t="s">
        <v>289</v>
      </c>
      <c r="B77" s="1" t="s">
        <v>348</v>
      </c>
      <c r="C77" s="2" t="s">
        <v>354</v>
      </c>
      <c r="D77" s="1" t="s">
        <v>82</v>
      </c>
      <c r="E77" s="5" t="s">
        <v>369</v>
      </c>
    </row>
    <row r="78" spans="1:5" ht="15" customHeight="1" x14ac:dyDescent="0.25">
      <c r="A78" s="1" t="s">
        <v>44</v>
      </c>
      <c r="B78" s="1" t="s">
        <v>113</v>
      </c>
      <c r="C78" s="2" t="s">
        <v>115</v>
      </c>
      <c r="D78" s="1" t="s">
        <v>114</v>
      </c>
      <c r="E78" s="5" t="s">
        <v>370</v>
      </c>
    </row>
    <row r="79" spans="1:5" ht="15" customHeight="1" x14ac:dyDescent="0.25">
      <c r="A79" s="1" t="s">
        <v>183</v>
      </c>
      <c r="B79" s="1" t="s">
        <v>196</v>
      </c>
      <c r="C79" s="2" t="s">
        <v>198</v>
      </c>
      <c r="D79" s="1" t="s">
        <v>114</v>
      </c>
      <c r="E79" s="5" t="s">
        <v>370</v>
      </c>
    </row>
    <row r="80" spans="1:5" ht="15" customHeight="1" x14ac:dyDescent="0.25">
      <c r="A80" s="1" t="s">
        <v>289</v>
      </c>
      <c r="B80" s="1" t="s">
        <v>290</v>
      </c>
      <c r="C80" s="2" t="s">
        <v>292</v>
      </c>
      <c r="D80" s="1" t="s">
        <v>114</v>
      </c>
      <c r="E80" s="5" t="s">
        <v>370</v>
      </c>
    </row>
    <row r="81" spans="1:5" ht="15" customHeight="1" x14ac:dyDescent="0.25">
      <c r="A81" s="1" t="s">
        <v>289</v>
      </c>
      <c r="B81" s="1" t="s">
        <v>329</v>
      </c>
      <c r="C81" s="2" t="s">
        <v>331</v>
      </c>
      <c r="D81" s="1" t="s">
        <v>334</v>
      </c>
      <c r="E81" s="3" t="s">
        <v>368</v>
      </c>
    </row>
    <row r="82" spans="1:5" ht="15" customHeight="1" x14ac:dyDescent="0.25">
      <c r="A82" s="1" t="s">
        <v>4</v>
      </c>
      <c r="B82" s="1" t="s">
        <v>13</v>
      </c>
      <c r="C82" s="2" t="s">
        <v>15</v>
      </c>
      <c r="D82" s="1" t="s">
        <v>14</v>
      </c>
      <c r="E82" s="5" t="s">
        <v>371</v>
      </c>
    </row>
    <row r="83" spans="1:5" ht="15" customHeight="1" x14ac:dyDescent="0.25">
      <c r="A83" s="1" t="s">
        <v>4</v>
      </c>
      <c r="B83" s="1" t="s">
        <v>29</v>
      </c>
      <c r="C83" s="2" t="s">
        <v>35</v>
      </c>
      <c r="D83" s="1" t="s">
        <v>14</v>
      </c>
      <c r="E83" s="5" t="s">
        <v>371</v>
      </c>
    </row>
    <row r="84" spans="1:5" ht="15" customHeight="1" x14ac:dyDescent="0.25">
      <c r="A84" s="7" t="s">
        <v>0</v>
      </c>
      <c r="B84" s="7" t="s">
        <v>1</v>
      </c>
      <c r="C84" s="9" t="s">
        <v>3</v>
      </c>
      <c r="D84" s="7" t="s">
        <v>2</v>
      </c>
    </row>
    <row r="85" spans="1:5" ht="15" customHeight="1" x14ac:dyDescent="0.25">
      <c r="A85" s="1" t="s">
        <v>4</v>
      </c>
      <c r="B85" s="1" t="s">
        <v>25</v>
      </c>
      <c r="C85" s="2" t="s">
        <v>27</v>
      </c>
      <c r="D85" s="1" t="s">
        <v>26</v>
      </c>
    </row>
    <row r="86" spans="1:5" ht="15" customHeight="1" x14ac:dyDescent="0.25">
      <c r="A86" s="1" t="s">
        <v>4</v>
      </c>
      <c r="B86" s="1" t="s">
        <v>37</v>
      </c>
      <c r="C86" s="2" t="s">
        <v>39</v>
      </c>
      <c r="D86" s="1" t="s">
        <v>26</v>
      </c>
    </row>
    <row r="87" spans="1:5" ht="15" customHeight="1" x14ac:dyDescent="0.25">
      <c r="A87" s="1" t="s">
        <v>44</v>
      </c>
      <c r="B87" s="1" t="s">
        <v>133</v>
      </c>
      <c r="C87" s="2" t="s">
        <v>135</v>
      </c>
      <c r="D87" s="1" t="s">
        <v>26</v>
      </c>
    </row>
    <row r="88" spans="1:5" ht="15" customHeight="1" x14ac:dyDescent="0.25">
      <c r="A88" s="1" t="s">
        <v>183</v>
      </c>
      <c r="B88" s="1" t="s">
        <v>184</v>
      </c>
      <c r="C88" s="2" t="s">
        <v>186</v>
      </c>
      <c r="D88" s="1" t="s">
        <v>26</v>
      </c>
    </row>
    <row r="89" spans="1:5" ht="15" customHeight="1" x14ac:dyDescent="0.25">
      <c r="A89" s="1" t="s">
        <v>183</v>
      </c>
      <c r="B89" s="1" t="s">
        <v>188</v>
      </c>
      <c r="C89" s="2" t="s">
        <v>190</v>
      </c>
      <c r="D89" s="1" t="s">
        <v>26</v>
      </c>
    </row>
    <row r="90" spans="1:5" ht="15" customHeight="1" x14ac:dyDescent="0.25">
      <c r="A90" s="1" t="s">
        <v>183</v>
      </c>
      <c r="B90" s="1" t="s">
        <v>196</v>
      </c>
      <c r="C90" s="2" t="s">
        <v>198</v>
      </c>
      <c r="D90" s="1" t="s">
        <v>26</v>
      </c>
    </row>
    <row r="91" spans="1:5" ht="15" customHeight="1" x14ac:dyDescent="0.25">
      <c r="A91" s="1" t="s">
        <v>183</v>
      </c>
      <c r="B91" s="1" t="s">
        <v>266</v>
      </c>
      <c r="C91" s="2" t="s">
        <v>268</v>
      </c>
      <c r="D91" s="1" t="s">
        <v>26</v>
      </c>
    </row>
    <row r="92" spans="1:5" ht="15" customHeight="1" x14ac:dyDescent="0.25">
      <c r="A92" s="1" t="s">
        <v>289</v>
      </c>
      <c r="B92" s="1" t="s">
        <v>344</v>
      </c>
      <c r="C92" s="2" t="s">
        <v>346</v>
      </c>
      <c r="D92" s="1" t="s">
        <v>26</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ganze Zeit-Frisch</vt:lpstr>
      <vt:lpstr>zählen</vt:lpstr>
      <vt:lpstr>Entwicklung</vt:lpstr>
      <vt:lpstr>Analysen.Baker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2021-08-06T06:44:14Z</dcterms:modified>
</cp:coreProperties>
</file>